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LC\Licitacoes\EDITAIS DE LICITAÇOES\Editais 2019\Edital 0000749.2019\"/>
    </mc:Choice>
  </mc:AlternateContent>
  <bookViews>
    <workbookView xWindow="0" yWindow="0" windowWidth="28800" windowHeight="13125"/>
  </bookViews>
  <sheets>
    <sheet name="AG. SANTA ISABEL.AC." sheetId="4" r:id="rId1"/>
    <sheet name="Planilha1" sheetId="5" r:id="rId2"/>
  </sheets>
  <externalReferences>
    <externalReference r:id="rId3"/>
  </externalReferences>
  <definedNames>
    <definedName name="_xlnm.Print_Area" localSheetId="0">'AG. SANTA ISABEL.AC.'!$A$1:$K$285</definedName>
    <definedName name="autoshape" localSheetId="0">'AG. SANTA ISABEL.AC.'!#REF!</definedName>
    <definedName name="autoshape">[1]Niterói!#REF!</definedName>
    <definedName name="_xlnm.Print_Titles" localSheetId="0">'AG. SANTA ISABEL.AC.'!$12:$13</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5" i="4" l="1"/>
  <c r="I265" i="4"/>
  <c r="G265" i="4"/>
  <c r="F265" i="4"/>
  <c r="J256" i="4"/>
  <c r="I256" i="4"/>
  <c r="G256" i="4"/>
  <c r="F256" i="4"/>
  <c r="J230" i="4"/>
  <c r="I230" i="4"/>
  <c r="G230" i="4"/>
  <c r="J279" i="4" l="1"/>
  <c r="J259" i="4"/>
  <c r="J260" i="4"/>
  <c r="J261" i="4"/>
  <c r="J262" i="4"/>
  <c r="J263" i="4"/>
  <c r="J264" i="4"/>
  <c r="I259" i="4"/>
  <c r="I260" i="4"/>
  <c r="I261" i="4"/>
  <c r="I262" i="4"/>
  <c r="I263" i="4"/>
  <c r="I264" i="4"/>
  <c r="J258" i="4"/>
  <c r="I258" i="4"/>
  <c r="J234" i="4"/>
  <c r="J235" i="4"/>
  <c r="J236" i="4"/>
  <c r="J237" i="4"/>
  <c r="J238" i="4"/>
  <c r="J239" i="4"/>
  <c r="J240" i="4"/>
  <c r="J241" i="4"/>
  <c r="J242" i="4"/>
  <c r="J243" i="4"/>
  <c r="J244" i="4"/>
  <c r="J245" i="4"/>
  <c r="J246" i="4"/>
  <c r="J247" i="4"/>
  <c r="J248" i="4"/>
  <c r="J249" i="4"/>
  <c r="J250" i="4"/>
  <c r="J251" i="4"/>
  <c r="J252" i="4"/>
  <c r="J253" i="4"/>
  <c r="J254" i="4"/>
  <c r="J255" i="4"/>
  <c r="I234" i="4"/>
  <c r="I235" i="4"/>
  <c r="I236" i="4"/>
  <c r="I237" i="4"/>
  <c r="I238" i="4"/>
  <c r="I239" i="4"/>
  <c r="I240" i="4"/>
  <c r="I241" i="4"/>
  <c r="I242" i="4"/>
  <c r="I243" i="4"/>
  <c r="I244" i="4"/>
  <c r="I245" i="4"/>
  <c r="I246" i="4"/>
  <c r="I247" i="4"/>
  <c r="I248" i="4"/>
  <c r="I249" i="4"/>
  <c r="I250" i="4"/>
  <c r="I251" i="4"/>
  <c r="I252" i="4"/>
  <c r="I253" i="4"/>
  <c r="I254" i="4"/>
  <c r="I255" i="4"/>
  <c r="J233" i="4"/>
  <c r="I233" i="4"/>
  <c r="J217" i="4"/>
  <c r="J218" i="4"/>
  <c r="J219" i="4"/>
  <c r="J220" i="4"/>
  <c r="J221" i="4"/>
  <c r="J222" i="4"/>
  <c r="J223" i="4"/>
  <c r="J224" i="4"/>
  <c r="J225" i="4"/>
  <c r="J226" i="4"/>
  <c r="J227" i="4"/>
  <c r="J228" i="4"/>
  <c r="J229" i="4"/>
  <c r="I217" i="4"/>
  <c r="I218" i="4"/>
  <c r="I219" i="4"/>
  <c r="I220" i="4"/>
  <c r="I221" i="4"/>
  <c r="I222" i="4"/>
  <c r="I223" i="4"/>
  <c r="I224" i="4"/>
  <c r="I225" i="4"/>
  <c r="I226" i="4"/>
  <c r="I227" i="4"/>
  <c r="I228" i="4"/>
  <c r="I229" i="4"/>
  <c r="J216" i="4"/>
  <c r="I216"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J163" i="4"/>
  <c r="J214" i="4" s="1"/>
  <c r="I163" i="4"/>
  <c r="I214" i="4" s="1"/>
  <c r="J98"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I98"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J97" i="4"/>
  <c r="J160" i="4" s="1"/>
  <c r="I97" i="4"/>
  <c r="I160" i="4" s="1"/>
  <c r="G284" i="4" l="1"/>
  <c r="F284" i="4"/>
  <c r="J283" i="4"/>
  <c r="I283" i="4"/>
  <c r="H283" i="4"/>
  <c r="K283" i="4" l="1"/>
  <c r="J278" i="4"/>
  <c r="I278" i="4"/>
  <c r="K278" i="4" s="1"/>
  <c r="H278" i="4"/>
  <c r="J277" i="4"/>
  <c r="I277" i="4"/>
  <c r="H277" i="4"/>
  <c r="K277" i="4" l="1"/>
  <c r="I280" i="4"/>
  <c r="I279" i="4"/>
  <c r="I276" i="4"/>
  <c r="F230" i="4" l="1"/>
  <c r="G214" i="4"/>
  <c r="F214" i="4"/>
  <c r="G160" i="4"/>
  <c r="F160" i="4"/>
  <c r="G266" i="4" l="1"/>
  <c r="F266" i="4"/>
  <c r="H264" i="4"/>
  <c r="H263" i="4"/>
  <c r="H262" i="4"/>
  <c r="H261" i="4"/>
  <c r="H260" i="4"/>
  <c r="H259" i="4"/>
  <c r="H258" i="4"/>
  <c r="H255" i="4"/>
  <c r="H254" i="4"/>
  <c r="H253" i="4"/>
  <c r="H252" i="4"/>
  <c r="H251" i="4"/>
  <c r="H250" i="4"/>
  <c r="H249" i="4"/>
  <c r="H248" i="4"/>
  <c r="H247" i="4"/>
  <c r="H246" i="4"/>
  <c r="H245" i="4"/>
  <c r="H244" i="4"/>
  <c r="H242" i="4"/>
  <c r="H241" i="4"/>
  <c r="H240" i="4"/>
  <c r="H239" i="4"/>
  <c r="H237" i="4"/>
  <c r="H236" i="4"/>
  <c r="H235" i="4"/>
  <c r="H234" i="4"/>
  <c r="H233" i="4"/>
  <c r="H229" i="4"/>
  <c r="H228" i="4"/>
  <c r="H227" i="4"/>
  <c r="H226" i="4"/>
  <c r="H225" i="4"/>
  <c r="H224" i="4"/>
  <c r="H223" i="4"/>
  <c r="H222" i="4"/>
  <c r="H221" i="4"/>
  <c r="H220" i="4"/>
  <c r="H219" i="4"/>
  <c r="H218" i="4"/>
  <c r="H217" i="4"/>
  <c r="H216" i="4"/>
  <c r="H213" i="4"/>
  <c r="H212" i="4"/>
  <c r="H211" i="4"/>
  <c r="H210" i="4"/>
  <c r="H209" i="4"/>
  <c r="H208" i="4"/>
  <c r="H207" i="4"/>
  <c r="H206" i="4"/>
  <c r="H205" i="4"/>
  <c r="H204" i="4"/>
  <c r="H203" i="4"/>
  <c r="H202" i="4"/>
  <c r="H201" i="4"/>
  <c r="H200" i="4"/>
  <c r="H199" i="4"/>
  <c r="H198" i="4"/>
  <c r="H197" i="4"/>
  <c r="H196" i="4"/>
  <c r="H194" i="4"/>
  <c r="H193" i="4"/>
  <c r="H192" i="4"/>
  <c r="H191" i="4"/>
  <c r="H190" i="4"/>
  <c r="H189" i="4"/>
  <c r="H188" i="4"/>
  <c r="H187" i="4"/>
  <c r="H186" i="4"/>
  <c r="H185" i="4"/>
  <c r="H184" i="4"/>
  <c r="H183" i="4"/>
  <c r="H182" i="4"/>
  <c r="H180" i="4"/>
  <c r="H179" i="4"/>
  <c r="H178" i="4"/>
  <c r="H177" i="4"/>
  <c r="H176" i="4"/>
  <c r="H174" i="4"/>
  <c r="H173" i="4"/>
  <c r="H172" i="4"/>
  <c r="H171" i="4"/>
  <c r="H170" i="4"/>
  <c r="H169" i="4"/>
  <c r="H168" i="4"/>
  <c r="H167" i="4"/>
  <c r="H165" i="4"/>
  <c r="H164" i="4"/>
  <c r="H163" i="4"/>
  <c r="H159" i="4"/>
  <c r="H158" i="4"/>
  <c r="H157" i="4"/>
  <c r="H155" i="4"/>
  <c r="H154" i="4"/>
  <c r="H153" i="4"/>
  <c r="H152" i="4"/>
  <c r="H151" i="4"/>
  <c r="H150" i="4"/>
  <c r="H149" i="4"/>
  <c r="H148" i="4"/>
  <c r="H147" i="4"/>
  <c r="H146" i="4"/>
  <c r="H145" i="4"/>
  <c r="H144" i="4"/>
  <c r="H142" i="4"/>
  <c r="H141" i="4"/>
  <c r="H140" i="4"/>
  <c r="H138" i="4"/>
  <c r="H137" i="4"/>
  <c r="H136" i="4"/>
  <c r="H134" i="4"/>
  <c r="H133" i="4"/>
  <c r="H132" i="4"/>
  <c r="H131" i="4"/>
  <c r="H130" i="4"/>
  <c r="H129" i="4"/>
  <c r="H128" i="4"/>
  <c r="H127" i="4"/>
  <c r="H126" i="4"/>
  <c r="H125" i="4"/>
  <c r="H124" i="4"/>
  <c r="H122" i="4"/>
  <c r="H121" i="4"/>
  <c r="H120" i="4"/>
  <c r="H119" i="4"/>
  <c r="H118" i="4"/>
  <c r="H117" i="4"/>
  <c r="H115" i="4"/>
  <c r="H114" i="4"/>
  <c r="H113" i="4"/>
  <c r="H112" i="4"/>
  <c r="H111" i="4"/>
  <c r="H110" i="4"/>
  <c r="H109" i="4"/>
  <c r="H108" i="4"/>
  <c r="H107" i="4"/>
  <c r="H106" i="4"/>
  <c r="H105" i="4"/>
  <c r="H103" i="4"/>
  <c r="H102" i="4"/>
  <c r="H101" i="4"/>
  <c r="H100" i="4"/>
  <c r="H98" i="4"/>
  <c r="H97" i="4"/>
  <c r="K262" i="4" l="1"/>
  <c r="I266" i="4"/>
  <c r="H214" i="4"/>
  <c r="H256" i="4"/>
  <c r="H160" i="4"/>
  <c r="H230" i="4"/>
  <c r="H265" i="4"/>
  <c r="K247" i="4"/>
  <c r="K102" i="4"/>
  <c r="K105" i="4"/>
  <c r="K109" i="4"/>
  <c r="K113" i="4"/>
  <c r="K118" i="4"/>
  <c r="K122" i="4"/>
  <c r="K127" i="4"/>
  <c r="K131" i="4"/>
  <c r="K136" i="4"/>
  <c r="K141" i="4"/>
  <c r="K146" i="4"/>
  <c r="K150" i="4"/>
  <c r="K154" i="4"/>
  <c r="K159" i="4"/>
  <c r="K167" i="4"/>
  <c r="K171" i="4"/>
  <c r="K176" i="4"/>
  <c r="K180" i="4"/>
  <c r="K185" i="4"/>
  <c r="K189" i="4"/>
  <c r="K193" i="4"/>
  <c r="K198" i="4"/>
  <c r="K202" i="4"/>
  <c r="K206" i="4"/>
  <c r="K210" i="4"/>
  <c r="K216" i="4"/>
  <c r="K220" i="4"/>
  <c r="K224" i="4"/>
  <c r="K228" i="4"/>
  <c r="K259" i="4"/>
  <c r="K263" i="4"/>
  <c r="K248" i="4"/>
  <c r="K169" i="4"/>
  <c r="K173" i="4"/>
  <c r="K178" i="4"/>
  <c r="K183" i="4"/>
  <c r="K187" i="4"/>
  <c r="K191" i="4"/>
  <c r="K196" i="4"/>
  <c r="K200" i="4"/>
  <c r="K204" i="4"/>
  <c r="K208" i="4"/>
  <c r="K212" i="4"/>
  <c r="K255" i="4"/>
  <c r="K101" i="4"/>
  <c r="K104" i="4"/>
  <c r="K108" i="4"/>
  <c r="K117" i="4"/>
  <c r="K121" i="4"/>
  <c r="K126" i="4"/>
  <c r="K130" i="4"/>
  <c r="K134" i="4"/>
  <c r="K140" i="4"/>
  <c r="K145" i="4"/>
  <c r="K149" i="4"/>
  <c r="K153" i="4"/>
  <c r="K165" i="4"/>
  <c r="K170" i="4"/>
  <c r="K174" i="4"/>
  <c r="K179" i="4"/>
  <c r="K184" i="4"/>
  <c r="K188" i="4"/>
  <c r="K192" i="4"/>
  <c r="K197" i="4"/>
  <c r="K201" i="4"/>
  <c r="K205" i="4"/>
  <c r="K209" i="4"/>
  <c r="K213" i="4"/>
  <c r="K219" i="4"/>
  <c r="K223" i="4"/>
  <c r="K227" i="4"/>
  <c r="K234" i="4"/>
  <c r="K239" i="4"/>
  <c r="K244" i="4"/>
  <c r="K252" i="4"/>
  <c r="K237" i="4"/>
  <c r="K242" i="4"/>
  <c r="K251" i="4"/>
  <c r="K98" i="4"/>
  <c r="K103" i="4"/>
  <c r="K106" i="4"/>
  <c r="K110" i="4"/>
  <c r="K114" i="4"/>
  <c r="K119" i="4"/>
  <c r="K124" i="4"/>
  <c r="K128" i="4"/>
  <c r="K132" i="4"/>
  <c r="K137" i="4"/>
  <c r="K142" i="4"/>
  <c r="K147" i="4"/>
  <c r="K151" i="4"/>
  <c r="K155" i="4"/>
  <c r="K164" i="4"/>
  <c r="K168" i="4"/>
  <c r="K172" i="4"/>
  <c r="K177" i="4"/>
  <c r="K182" i="4"/>
  <c r="K186" i="4"/>
  <c r="K190" i="4"/>
  <c r="K194" i="4"/>
  <c r="K199" i="4"/>
  <c r="K203" i="4"/>
  <c r="K207" i="4"/>
  <c r="K211" i="4"/>
  <c r="K229" i="4"/>
  <c r="K112" i="4"/>
  <c r="K158" i="4"/>
  <c r="K163" i="4"/>
  <c r="K218" i="4"/>
  <c r="K222" i="4"/>
  <c r="K226" i="4"/>
  <c r="K236" i="4"/>
  <c r="K241" i="4"/>
  <c r="K246" i="4"/>
  <c r="K250" i="4"/>
  <c r="K254" i="4"/>
  <c r="K261" i="4"/>
  <c r="K100" i="4"/>
  <c r="K107" i="4"/>
  <c r="K111" i="4"/>
  <c r="K115" i="4"/>
  <c r="K120" i="4"/>
  <c r="K125" i="4"/>
  <c r="K129" i="4"/>
  <c r="K133" i="4"/>
  <c r="K138" i="4"/>
  <c r="K144" i="4"/>
  <c r="K148" i="4"/>
  <c r="K152" i="4"/>
  <c r="K157" i="4"/>
  <c r="K217" i="4"/>
  <c r="K221" i="4"/>
  <c r="K225" i="4"/>
  <c r="K235" i="4"/>
  <c r="K240" i="4"/>
  <c r="K245" i="4"/>
  <c r="K249" i="4"/>
  <c r="K253" i="4"/>
  <c r="K260" i="4"/>
  <c r="K264" i="4"/>
  <c r="K258" i="4"/>
  <c r="K97" i="4"/>
  <c r="K233" i="4"/>
  <c r="K256" i="4" s="1"/>
  <c r="K230" i="4" l="1"/>
  <c r="K214" i="4"/>
  <c r="K160" i="4"/>
  <c r="J266" i="4"/>
  <c r="K265" i="4"/>
  <c r="H266" i="4"/>
  <c r="H35" i="4"/>
  <c r="J35" i="4"/>
  <c r="K35" i="4" s="1"/>
  <c r="J45" i="4"/>
  <c r="I45" i="4"/>
  <c r="H45" i="4"/>
  <c r="J25" i="4"/>
  <c r="I25" i="4"/>
  <c r="H25" i="4"/>
  <c r="J21" i="4"/>
  <c r="K21" i="4" s="1"/>
  <c r="H21" i="4"/>
  <c r="J26" i="4"/>
  <c r="I26" i="4"/>
  <c r="H26" i="4"/>
  <c r="J27" i="4"/>
  <c r="I27" i="4"/>
  <c r="H27" i="4"/>
  <c r="J89" i="4"/>
  <c r="I89" i="4"/>
  <c r="H89" i="4"/>
  <c r="J80" i="4"/>
  <c r="I80" i="4"/>
  <c r="H80" i="4"/>
  <c r="H77" i="4"/>
  <c r="I77" i="4"/>
  <c r="J77" i="4"/>
  <c r="J74" i="4"/>
  <c r="I74" i="4"/>
  <c r="H74" i="4"/>
  <c r="J73" i="4"/>
  <c r="I73" i="4"/>
  <c r="H73" i="4"/>
  <c r="J70" i="4"/>
  <c r="I70" i="4"/>
  <c r="H70" i="4"/>
  <c r="H62" i="4"/>
  <c r="I62" i="4"/>
  <c r="J62" i="4"/>
  <c r="H63" i="4"/>
  <c r="I63" i="4"/>
  <c r="J63" i="4"/>
  <c r="H64" i="4"/>
  <c r="I64" i="4"/>
  <c r="J64" i="4"/>
  <c r="H65" i="4"/>
  <c r="I65" i="4"/>
  <c r="J65" i="4"/>
  <c r="H66" i="4"/>
  <c r="I66" i="4"/>
  <c r="J66" i="4"/>
  <c r="J61" i="4"/>
  <c r="I61" i="4"/>
  <c r="H61" i="4"/>
  <c r="J59" i="4"/>
  <c r="I59" i="4"/>
  <c r="H59" i="4"/>
  <c r="J60" i="4"/>
  <c r="I60" i="4"/>
  <c r="H60" i="4"/>
  <c r="J40" i="4"/>
  <c r="H40" i="4"/>
  <c r="J32" i="4"/>
  <c r="I32" i="4"/>
  <c r="H32" i="4"/>
  <c r="K266" i="4" l="1"/>
  <c r="K45" i="4"/>
  <c r="K26" i="4"/>
  <c r="K89" i="4"/>
  <c r="K25" i="4"/>
  <c r="K27" i="4"/>
  <c r="K77" i="4"/>
  <c r="K80" i="4"/>
  <c r="K74" i="4"/>
  <c r="K40" i="4"/>
  <c r="K73" i="4"/>
  <c r="K65" i="4"/>
  <c r="K66" i="4"/>
  <c r="K62" i="4"/>
  <c r="K63" i="4"/>
  <c r="K64" i="4"/>
  <c r="K70" i="4"/>
  <c r="K61" i="4"/>
  <c r="K59" i="4"/>
  <c r="K60" i="4"/>
  <c r="K32" i="4"/>
  <c r="J28" i="4"/>
  <c r="I28" i="4"/>
  <c r="H28" i="4"/>
  <c r="J24" i="4"/>
  <c r="I24" i="4"/>
  <c r="H24" i="4"/>
  <c r="J18" i="4"/>
  <c r="K18" i="4" s="1"/>
  <c r="H18" i="4"/>
  <c r="J87" i="4"/>
  <c r="I87" i="4"/>
  <c r="H87" i="4"/>
  <c r="F94" i="4"/>
  <c r="G94" i="4"/>
  <c r="J19" i="4"/>
  <c r="K19" i="4" s="1"/>
  <c r="H19" i="4"/>
  <c r="J20" i="4"/>
  <c r="K20" i="4" s="1"/>
  <c r="H20" i="4"/>
  <c r="J23" i="4"/>
  <c r="I23" i="4"/>
  <c r="H23" i="4"/>
  <c r="J30" i="4"/>
  <c r="I30" i="4"/>
  <c r="H30" i="4"/>
  <c r="J34" i="4"/>
  <c r="I34" i="4"/>
  <c r="H34" i="4"/>
  <c r="J37" i="4"/>
  <c r="I37" i="4"/>
  <c r="H37" i="4"/>
  <c r="J38" i="4"/>
  <c r="I38" i="4"/>
  <c r="H38" i="4"/>
  <c r="J44" i="4"/>
  <c r="I44" i="4"/>
  <c r="H44" i="4"/>
  <c r="J43" i="4"/>
  <c r="I43" i="4"/>
  <c r="H43" i="4"/>
  <c r="J42" i="4"/>
  <c r="I42" i="4"/>
  <c r="H42" i="4"/>
  <c r="J41" i="4"/>
  <c r="I41" i="4"/>
  <c r="H41" i="4"/>
  <c r="J47" i="4"/>
  <c r="I47" i="4"/>
  <c r="H47" i="4"/>
  <c r="J48" i="4"/>
  <c r="I48" i="4"/>
  <c r="H48" i="4"/>
  <c r="J49" i="4"/>
  <c r="I49" i="4"/>
  <c r="H49" i="4"/>
  <c r="J50" i="4"/>
  <c r="I50" i="4"/>
  <c r="H50" i="4"/>
  <c r="J51" i="4"/>
  <c r="I51" i="4"/>
  <c r="H51" i="4"/>
  <c r="J54" i="4"/>
  <c r="I54" i="4"/>
  <c r="H54" i="4"/>
  <c r="J55" i="4"/>
  <c r="I55" i="4"/>
  <c r="H55" i="4"/>
  <c r="J56" i="4"/>
  <c r="I56" i="4"/>
  <c r="H56" i="4"/>
  <c r="J58" i="4"/>
  <c r="I58" i="4"/>
  <c r="H58" i="4"/>
  <c r="J68" i="4"/>
  <c r="I68" i="4"/>
  <c r="H68" i="4"/>
  <c r="J69" i="4"/>
  <c r="I69" i="4"/>
  <c r="H69" i="4"/>
  <c r="J72" i="4"/>
  <c r="I72" i="4"/>
  <c r="H72" i="4"/>
  <c r="J76" i="4"/>
  <c r="I76" i="4"/>
  <c r="H76" i="4"/>
  <c r="J79" i="4"/>
  <c r="I79" i="4"/>
  <c r="H79" i="4"/>
  <c r="J81" i="4"/>
  <c r="I81" i="4"/>
  <c r="H81" i="4"/>
  <c r="J85" i="4"/>
  <c r="I85" i="4"/>
  <c r="H85" i="4"/>
  <c r="J84" i="4"/>
  <c r="I84" i="4"/>
  <c r="H84" i="4"/>
  <c r="J83" i="4"/>
  <c r="I83" i="4"/>
  <c r="H83" i="4"/>
  <c r="H88" i="4"/>
  <c r="I88" i="4"/>
  <c r="J88" i="4"/>
  <c r="H90" i="4"/>
  <c r="J90" i="4"/>
  <c r="K90" i="4" s="1"/>
  <c r="H91" i="4"/>
  <c r="J91" i="4"/>
  <c r="K91" i="4" s="1"/>
  <c r="H92" i="4"/>
  <c r="I92" i="4"/>
  <c r="J92" i="4"/>
  <c r="J93" i="4"/>
  <c r="I93" i="4"/>
  <c r="H93" i="4"/>
  <c r="H269" i="4"/>
  <c r="I269" i="4"/>
  <c r="J269" i="4"/>
  <c r="H270" i="4"/>
  <c r="I270" i="4"/>
  <c r="J270" i="4"/>
  <c r="H271" i="4"/>
  <c r="I271" i="4"/>
  <c r="J271" i="4"/>
  <c r="H272" i="4"/>
  <c r="I272" i="4"/>
  <c r="J272" i="4"/>
  <c r="H273" i="4"/>
  <c r="J273" i="4"/>
  <c r="H274" i="4"/>
  <c r="J274" i="4"/>
  <c r="H275" i="4"/>
  <c r="I275" i="4"/>
  <c r="J275" i="4"/>
  <c r="H276" i="4"/>
  <c r="J276" i="4"/>
  <c r="K276" i="4" s="1"/>
  <c r="H279" i="4"/>
  <c r="K279" i="4"/>
  <c r="H280" i="4"/>
  <c r="J280" i="4"/>
  <c r="H281" i="4"/>
  <c r="I281" i="4"/>
  <c r="J281" i="4"/>
  <c r="H282" i="4"/>
  <c r="I282" i="4"/>
  <c r="J282" i="4"/>
  <c r="J284" i="4" l="1"/>
  <c r="I284" i="4"/>
  <c r="H284" i="4"/>
  <c r="K28" i="4"/>
  <c r="K24" i="4"/>
  <c r="K68" i="4"/>
  <c r="K55" i="4"/>
  <c r="K47" i="4"/>
  <c r="K275" i="4"/>
  <c r="K271" i="4"/>
  <c r="K87" i="4"/>
  <c r="K72" i="4"/>
  <c r="K37" i="4"/>
  <c r="K88" i="4"/>
  <c r="K69" i="4"/>
  <c r="K56" i="4"/>
  <c r="K51" i="4"/>
  <c r="K48" i="4"/>
  <c r="K83" i="4"/>
  <c r="K43" i="4"/>
  <c r="K38" i="4"/>
  <c r="K34" i="4"/>
  <c r="K84" i="4"/>
  <c r="K85" i="4"/>
  <c r="K92" i="4"/>
  <c r="I94" i="4"/>
  <c r="H94" i="4"/>
  <c r="K281" i="4"/>
  <c r="K58" i="4"/>
  <c r="K42" i="4"/>
  <c r="K93" i="4"/>
  <c r="K79" i="4"/>
  <c r="K49" i="4"/>
  <c r="K282" i="4"/>
  <c r="K81" i="4"/>
  <c r="K76" i="4"/>
  <c r="K54" i="4"/>
  <c r="K50" i="4"/>
  <c r="K41" i="4"/>
  <c r="K44" i="4"/>
  <c r="K23" i="4"/>
  <c r="K30" i="4"/>
  <c r="J94" i="4"/>
  <c r="J285" i="4" s="1"/>
  <c r="K272" i="4"/>
  <c r="K273" i="4"/>
  <c r="G285" i="4"/>
  <c r="K280" i="4"/>
  <c r="K274" i="4"/>
  <c r="K270" i="4"/>
  <c r="F285" i="4"/>
  <c r="K269" i="4"/>
  <c r="K284" i="4" l="1"/>
  <c r="I285" i="4"/>
  <c r="K94" i="4"/>
  <c r="H285" i="4"/>
  <c r="K285" i="4" l="1"/>
</calcChain>
</file>

<file path=xl/sharedStrings.xml><?xml version="1.0" encoding="utf-8"?>
<sst xmlns="http://schemas.openxmlformats.org/spreadsheetml/2006/main" count="779" uniqueCount="521">
  <si>
    <t>1.2</t>
  </si>
  <si>
    <t>pç</t>
  </si>
  <si>
    <t>MÃO DE OBRA</t>
  </si>
  <si>
    <t>MATERIAL</t>
  </si>
  <si>
    <t>PREÇO TOTAL</t>
  </si>
  <si>
    <t>PREÇO UNITÁRIO</t>
  </si>
  <si>
    <t>UNID.</t>
  </si>
  <si>
    <t>QUANT.</t>
  </si>
  <si>
    <t>DESCRIÇÃO</t>
  </si>
  <si>
    <t>ITEM</t>
  </si>
  <si>
    <t>PLANILHA DE ORÇAMENTOS - COMPRA DE MATERIAIS E/OU SERVIÇOS</t>
  </si>
  <si>
    <t xml:space="preserve">  CC (      )    TP (      )    CP(      )   </t>
  </si>
  <si>
    <t xml:space="preserve">BDI </t>
  </si>
  <si>
    <t>PROPONENTE</t>
  </si>
  <si>
    <t>NOME:</t>
  </si>
  <si>
    <t>TELEFONE:</t>
  </si>
  <si>
    <t>EMAIL:</t>
  </si>
  <si>
    <t>CAU/CREA:</t>
  </si>
  <si>
    <t>PREÇO UNITÁRIO COM BDI</t>
  </si>
  <si>
    <t>1.0</t>
  </si>
  <si>
    <t>1.3</t>
  </si>
  <si>
    <r>
      <t xml:space="preserve">4. HORÁRIO PARA EXECUÇÃO/ENTREGA: </t>
    </r>
    <r>
      <rPr>
        <sz val="10"/>
        <rFont val="Calibri"/>
        <family val="2"/>
        <scheme val="minor"/>
      </rPr>
      <t xml:space="preserve">8:30  às 17:30 </t>
    </r>
  </si>
  <si>
    <t>LOTE</t>
  </si>
  <si>
    <t>ÚNICO</t>
  </si>
  <si>
    <t>OBRAS CIVIS</t>
  </si>
  <si>
    <t>I</t>
  </si>
  <si>
    <t>m²</t>
  </si>
  <si>
    <t>SUBTOTAL OBRAS CIVIS</t>
  </si>
  <si>
    <t>II</t>
  </si>
  <si>
    <t xml:space="preserve">INSTALAÇÕES ELÉTRICAS </t>
  </si>
  <si>
    <t>unid.</t>
  </si>
  <si>
    <t>SUBTOTAL INST. ELÉTRICAS:</t>
  </si>
  <si>
    <t>III</t>
  </si>
  <si>
    <t>INST. MECÂNICAS</t>
  </si>
  <si>
    <t>MATERIAIS E EQUIPAMENTOS</t>
  </si>
  <si>
    <t>1.1.1</t>
  </si>
  <si>
    <t>1.1.2</t>
  </si>
  <si>
    <t>1.1.3</t>
  </si>
  <si>
    <t>1.1.4</t>
  </si>
  <si>
    <t>1.1.5</t>
  </si>
  <si>
    <t>1.1.6</t>
  </si>
  <si>
    <t>1.1.7</t>
  </si>
  <si>
    <t>SUBTOTAL INSTALAÇÕES MECÂNICAS</t>
  </si>
  <si>
    <t xml:space="preserve">TOTAL GERAL </t>
  </si>
  <si>
    <t>1.1.10</t>
  </si>
  <si>
    <r>
      <t>6. ANEXOS:</t>
    </r>
    <r>
      <rPr>
        <sz val="10"/>
        <rFont val="Calibri"/>
        <family val="2"/>
        <scheme val="minor"/>
      </rPr>
      <t xml:space="preserve"> Plantas e detalhamentos que serão fornecidos pela Unidade de Engenharia.</t>
    </r>
  </si>
  <si>
    <t>x,xx</t>
  </si>
  <si>
    <t>2.1</t>
  </si>
  <si>
    <t>2.2</t>
  </si>
  <si>
    <t>2.3</t>
  </si>
  <si>
    <t>2.4</t>
  </si>
  <si>
    <t>un</t>
  </si>
  <si>
    <t xml:space="preserve">ENCARGOS SOCIAIS - SINAPI-RS OUT/2018 </t>
  </si>
  <si>
    <t>Fornecimento e instalação de Veneziana indevassável ( grelha de porta) em alumínio para retorno de ar em porta, com dupla moldura, 500x500mm aletas fixas em forma de "v". Fornecida na cor branca.                            OBS: Instalá-la na Sala de Nobreak na parte de baixo da porta.                                                                                                                                                                                                                                                                                                                                      Ref.: Modelo vsh-2m da tropical ou equivalente</t>
  </si>
  <si>
    <t>1.1.8</t>
  </si>
  <si>
    <t>1.1.9</t>
  </si>
  <si>
    <t>1.1.12</t>
  </si>
  <si>
    <r>
      <t xml:space="preserve">3. PRAZO DE EXECUÇÃO/ENTREGA:  </t>
    </r>
    <r>
      <rPr>
        <sz val="10"/>
        <rFont val="Calibri"/>
        <family val="2"/>
        <scheme val="minor"/>
      </rPr>
      <t xml:space="preserve">45 dias </t>
    </r>
  </si>
  <si>
    <r>
      <t xml:space="preserve">1. OBJETO: </t>
    </r>
    <r>
      <rPr>
        <sz val="10"/>
        <rFont val="Calibri"/>
        <family val="2"/>
        <scheme val="minor"/>
      </rPr>
      <t>AQUISIÇÃO E INSTALAÇÃO DE EQUIPAMENTOS DE AR CONDICIONADO INCLUINDO SISTEMA DE EXAUSTÃO SALA DE NOBREAK DA AG. SANTA ISABEL</t>
    </r>
  </si>
  <si>
    <r>
      <t>5. CONDIÇÕES DE PAGAMENTO:</t>
    </r>
    <r>
      <rPr>
        <sz val="10"/>
        <rFont val="Calibri"/>
        <family val="2"/>
        <scheme val="minor"/>
      </rPr>
      <t xml:space="preserve">  O pagamento será realizado até o dia 15 (quinze) do mês subsequente ao da prestação dos serviços/entrega do objeto,  após fiscalização e aceite e entrega da nota fiscal.</t>
    </r>
  </si>
  <si>
    <r>
      <t xml:space="preserve">2. ENDEREÇO DE EXECUÇÃO/ENTREGA:  </t>
    </r>
    <r>
      <rPr>
        <sz val="10"/>
        <rFont val="Calibri"/>
        <family val="2"/>
        <scheme val="minor"/>
      </rPr>
      <t>Av.Liberdade, 2282 Loja 01 Viamão /RS</t>
    </r>
  </si>
  <si>
    <t>Fornecimento e instalação completa de Unidade condicionadora tipo mini split, evaporadora tipo Cassete, ciclo reverso, capacidade nominal 36.000 Btu/h, 220V 1F. Fluído refrigerante isento de cloro (HFC).Incluíndo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 incluindo fixação na laje com pé direito duplo com barra roscada),  interligação a rede de drenagem(com isolamento de borracha elastomérica), adequação no ponto elétrico, adequação no dreno, adequações civis necessárias ( fixação do painel do cassete em forro de gessoincluindo acabamento). Acionamento por controle remoto com fio.                                                                     Ref. Modelo 40KWQD36C5 (evaporadora) e 38CQL036515MC (condensadora) da Carrier ou equivalente</t>
  </si>
  <si>
    <t xml:space="preserve">Fornecimento e instalação completa de Unidade condicionadora tipo mini split, evaporadora modelo Hi-wall Inverter, ciclo reverso, capacidade nominal 18.000 Btu/h, 220V 1F. Fluído refrigerante isento de cloro (HFC). incluíndo rede frigorígena nova de cobre, isolamento térmico, solda, nitrogênio, alto-vácuo, calços antivibração, complemento de fluido refrigerante, suporte interno e externo, teste de partida, acessórios diversos para fixação, interligação a rede de drenagem(com isolamento), adequação no ponto elétrico, adequação no dreno, adequações civis necessárias. Acionamento por controle remoto sem fio.                                                                                                                                                                                                                               Ref.: Modelo  42MBQA18M5 (evaporadora) e 38MBQA18M5 (condensadora) da SPRINGER MIDEA ou Equivalente </t>
  </si>
  <si>
    <t>Fornecimento e instalação completa de Unidade condicionadora tipo mini split, evaporadora modelo Teto, ciclo reverso, capacidade nominal 36.000 Btu/h, 220V 1F. Fluído refrigerante isento de cloro (HFC).Incluíndo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interligação a rede de drenagem(com isolamento de borracha elastomérica), adequação no ponto elétrico, adequação no dreno, adequações civis necessárias,. Acionamento por controle remoto com fio.                                                                                                                                                                 Ref. Modelo  42XQL36C5 (evaporadora) e  38CQL036515MC (condensadora) da Carrier ou equivalente</t>
  </si>
  <si>
    <t>Fornecimento e instalação completa de Unidade condicionadora tipo mini split, evaporadora modelo Teto, ciclo reverso, capacidade nominal 24.000 Btu/h, 220V 1F. Fluído refrigerante isento de cloro (HFC). Incluíndo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interligação a rede de drenagem(com isolamento térmico de borracha elastomérica), adequação no ponto elétrico, adequação no dreno, adequações civis necessárias,. Acionamento por controle remoto com fio.                                                                                                                                                            Ref. Modelo  42XQL24C5 (evaporadora) e  38KQK024515MC(condensadora) da Carrier ou equivalente</t>
  </si>
  <si>
    <t>Fazer manutenção preventiva na unidade condicionadora tipo mini split, evaporadora tipo Built-in ( dutado),  condensadora descarga vertical, capacidade nominal 24.000 Btu/h localizada na Retaguarda dos Cashes.  Considerar limpeza da serpentina da evaporadora e condensadora, ajuste de carga de fluído refrigerante e ajuste do ventilador da unidade evaporadora.</t>
  </si>
  <si>
    <t>Fazer manutenção preventiva na unidade condicionadora tipo mini split, evaporadora Piso/Teto,  condensadora descarga vertical, capacidade nominal 24.000 Btu/h localizada na Sala de Autoatendimento. Considerar limpeza da serpentina da evaporadora e condensadora, ajuste de carga de fluído refrigerante e ajuste do ventilador da unidade evaporadora.</t>
  </si>
  <si>
    <t>Fornecer e instalar Defletor horizontal para condensadora axial de mini split 24.000 Btu/h</t>
  </si>
  <si>
    <t>Fornecer e instalar Defletor horizontal para condensadora axial de mini split 36.000 Btu/h</t>
  </si>
  <si>
    <t>Fornecimento e instalação completa de Ventilador helicocentrífugo de baixo nível sonoro, carcaça em polipropileno, motor de 02 velocidades regulável, protetor térmico. Vazão 1300m³/h a 100Pa. Alimentação: 220V-1F-60Hz.  A instalação inclui fiação elétrica, canaletas, suporte, fixação e transformação de duto da saída do exaustor 250 mm diâmetro para o duto flexível 14" polegadas de diâmetro.                                                                                                                                                                                                                            REF.: Modelo TD-1300/250 SILENT DA SOLER &amp; PALAU ou equivalente</t>
  </si>
  <si>
    <t>EXECUÇÃO DE OBRA DE AR CONDICIONADO E INCLUINDO SISTEMA DE EXAUSTÃO SALA DE NOBREAK DA AG. SANTA ISABEL</t>
  </si>
  <si>
    <t>Desinstalar, limpar, embalar adequadamente Equipamento de Ar condicionado tipo Split Piso Teto 36000 Btu/h e seus pertences e acessórios e transportar para Bagergs - Canoas.                                                                                                OBS: O primeiro Piso Teto 36000 Btu/h a ser desinstalado está no local dos Operadores de Caixa e, o segundo Piso Teto 36000 Btu/h a ser desinstalado está próximo ao sanitário PNE.</t>
  </si>
  <si>
    <t>Desinstalar, limpar, embalar adequadamente Equipamento de Ar condicionado tipo Split Piso Teto 60000 Btu/h e seus pertences e acessórios e transportar para Bagergs - Canoas.                                                                                            OBS: O  Piso Teto 60000 Btu/h a ser desinstalado está próximo da mesa do Ger. Geral da Ag. Santa Isabel.</t>
  </si>
  <si>
    <t>1.1.11</t>
  </si>
  <si>
    <t>SERVIÇOS PRELIMINARES</t>
  </si>
  <si>
    <t>xx,xx</t>
  </si>
  <si>
    <t>Unid.</t>
  </si>
  <si>
    <t>Retirada de Porta Cartazes antigos</t>
  </si>
  <si>
    <t>m³</t>
  </si>
  <si>
    <t>Retirada de placas de piso tátil</t>
  </si>
  <si>
    <t>Paredes em gesso acartonado, conforme leiaute</t>
  </si>
  <si>
    <t>FORRO</t>
  </si>
  <si>
    <t>5.1</t>
  </si>
  <si>
    <t>ESQUADRIAS</t>
  </si>
  <si>
    <t>SALA DE AUTOATENDIMENTO</t>
  </si>
  <si>
    <t>Máscaras Modelo novo</t>
  </si>
  <si>
    <t>Instalação de fechamento com ACM, cor branca, sobre as máscaras dos cashes.</t>
  </si>
  <si>
    <t>PINTURA INTERNA</t>
  </si>
  <si>
    <t>8.1</t>
  </si>
  <si>
    <t>Tinta epóxi para alvenaria, na parede dos banheiros, cor branco. Duas demãos</t>
  </si>
  <si>
    <t>Aplicação de massa corrida, com Lixação</t>
  </si>
  <si>
    <t>Acrílica, na cor branca. Paredes de alvenaria e de gesso acartonado. Duas demãos</t>
  </si>
  <si>
    <t>DIVISOR DE SIGILO</t>
  </si>
  <si>
    <t>10.1</t>
  </si>
  <si>
    <t>Esquadria em alumínio l.30 (30001) Estruturada em tubos de alumínio (TG- 018) Fechamento nas extremidades em 45 grau e intervalos de topo conforme projeto para divisor de sigilo caixas e divisor de ambientes</t>
  </si>
  <si>
    <t>10.2</t>
  </si>
  <si>
    <t xml:space="preserve">Vidro incolor 6mm </t>
  </si>
  <si>
    <t>10.3</t>
  </si>
  <si>
    <t>Tubo em aço inox, H = mobiliário até o forro, com estrutura de sustentação fixada na laje superior, Ø 3".</t>
  </si>
  <si>
    <t>Filme venetian 10mm x 4mm combinado c/ jateado 50% parte superior para divisor de sigilo caixas e do Divisor de ambientes.</t>
  </si>
  <si>
    <r>
      <t xml:space="preserve">Fornecimento e instalação de armário em MDF 18mm acabamento melamínico cor Laca Branca. </t>
    </r>
    <r>
      <rPr>
        <b/>
        <sz val="10"/>
        <rFont val="Calibri"/>
        <family val="2"/>
      </rPr>
      <t>(P=35cm x  H=190cm x L=110 cm)</t>
    </r>
    <r>
      <rPr>
        <sz val="10"/>
        <rFont val="Calibri"/>
        <family val="2"/>
      </rPr>
      <t xml:space="preserve"> fixado ao chão c/ cantoneiras de alumínio (CT-026) parafusos de inox, conforme projeto.</t>
    </r>
  </si>
  <si>
    <t>PROGRAMAÇÃO VISUAL INTERNA</t>
  </si>
  <si>
    <t>11.1</t>
  </si>
  <si>
    <t>ADESIVOS - Fornecimento e instalação, conforme Manual de Programação Visual:</t>
  </si>
  <si>
    <t>A2PO - Passa objetos</t>
  </si>
  <si>
    <t>A3 SIA - ACESSIBILIDADE</t>
  </si>
  <si>
    <t>A4 SIA - CÃO GUIA</t>
  </si>
  <si>
    <t>11.2</t>
  </si>
  <si>
    <t>P S 1 - AUTOATENDIMENTO</t>
  </si>
  <si>
    <t>P S 4 - PREFERENCIAL</t>
  </si>
  <si>
    <t>11.3</t>
  </si>
  <si>
    <t>PP1 - PRIV</t>
  </si>
  <si>
    <t>PP3 - NBK</t>
  </si>
  <si>
    <t>PP5 - ARQ</t>
  </si>
  <si>
    <t>PP6 - COPA</t>
  </si>
  <si>
    <t>PORTA CARTAZES</t>
  </si>
  <si>
    <t>PC INFORMA - Porta cartaz TOTEM - para instalação de 8 cartazes 44 x 31,5 cm - em acrílico GL GELO 982 Translúcido 6mm, em "V", Medidas 1900x480mm + 08 bolsas de Acrílico 3mm, com suporte em "U" em alumínio 9 branco.  Fixação e acabamentos conforme projeto ARTCRIL.</t>
  </si>
  <si>
    <t>PROGRAMAÇÃO VISUAL EXTERNA</t>
  </si>
  <si>
    <t>12.1</t>
  </si>
  <si>
    <t>Limpeza e repintura da Testeira em chapa galvanizada vazada, com back light e logomarca em acrílico. Preparação das áreas com corrosão com fundo antiferruginoso e posterior pintura com tinta automotiva com mesmo acabamento e padrão de cores. Recomposição das letras e cubos danificados, em acrílico. Conferir medidas, cores e modelos no local</t>
  </si>
  <si>
    <t>12.2</t>
  </si>
  <si>
    <t>Limpeza e repintura da Bandeira. Preparação das áreas com corrosão com fundo antiferruginoso e posterior pintura com tinta automotiva com mesmo acabamento e padrão de cores. Recomposição das letras e cubos danificados, em acrílico. Conferir medidas, cores e modelos no local</t>
  </si>
  <si>
    <t>12.3</t>
  </si>
  <si>
    <t>ACESSIBILIDADE</t>
  </si>
  <si>
    <t>Capa assentos preferenciais</t>
  </si>
  <si>
    <t>DIVERSOS</t>
  </si>
  <si>
    <t xml:space="preserve">Revisão completa das instalações hidrossanitárias </t>
  </si>
  <si>
    <t>vb</t>
  </si>
  <si>
    <t>Montagem e arredamento de móveis para adaptação ao leiaute final</t>
  </si>
  <si>
    <t>conj.</t>
  </si>
  <si>
    <t>Transporte de contêineres para destinação de resíduos de caliças, ferro, vidro, madeiras, alumínio, gesso, cerâmicas, etc., produzidos pela construção civil</t>
  </si>
  <si>
    <t>Limpeza permanente da obra</t>
  </si>
  <si>
    <t>Limpeza final da obra</t>
  </si>
  <si>
    <t xml:space="preserve">Biombos em vidro liso transparente 5mm, requadro de alumínio anodizado, cor branco, nas dimensões de 1,20mx1,40m, com película listrada, conforme modelo padrão Banrisul. Inclui: fornecimento, montagem, perfil REF. ALCOA 30-026 ou equivalente, pés e sapatas, conforme detalhe.    </t>
  </si>
  <si>
    <t>PAREDES E DIVISÓRIAS</t>
  </si>
  <si>
    <t>Porta de divisória 0,80x2,10m, com visor em vidro mini boreal, conforme leiaute.</t>
  </si>
  <si>
    <t>Recomposição de forro de gesso</t>
  </si>
  <si>
    <t>Retirada e descarte de divisórias leves, portas de divisórias e Máscaras de divisórias</t>
  </si>
  <si>
    <t>PVA, na cor branca.Forro de gesso. Duas demãos</t>
  </si>
  <si>
    <t>Esmalte acetinado, nas grades da sala cofre. Cor cinza, duas demãos.</t>
  </si>
  <si>
    <t>PISO</t>
  </si>
  <si>
    <t>Recomposição do piso existente - suibstituição de peças quebradas e soltas - retaguarda. Modelo conforme existente</t>
  </si>
  <si>
    <t>Soltar e recolocar grades da sala cofre - na parede onde há infiltração</t>
  </si>
  <si>
    <t>Raspagem da parede e aplicação de impermeabilizante, tipo Sika Top, na parede da sala cofre.</t>
  </si>
  <si>
    <t>P S 2 - CAIXAS</t>
  </si>
  <si>
    <t>P S 5 - ATPF</t>
  </si>
  <si>
    <t>P S 6 - ATPJ</t>
  </si>
  <si>
    <t>P S 7 - NPF</t>
  </si>
  <si>
    <t>P S 8 - NPJ</t>
  </si>
  <si>
    <t>P S 10 - GG GERENTE-GERAL</t>
  </si>
  <si>
    <t>P S 11 - GA GERENTE ADJUNTO</t>
  </si>
  <si>
    <t>P P 10 - PNE</t>
  </si>
  <si>
    <t>P P 9 - F</t>
  </si>
  <si>
    <t>PC Tarifas - 54x74 (8 unidades no interior da agência e 2 unidades na SAA - fixadas na esquadria de alumínio)</t>
  </si>
  <si>
    <r>
      <rPr>
        <b/>
        <sz val="10"/>
        <rFont val="Calibri"/>
        <family val="2"/>
      </rPr>
      <t>PLACA SUSPENSA</t>
    </r>
    <r>
      <rPr>
        <sz val="10"/>
        <rFont val="Calibri"/>
        <family val="2"/>
      </rPr>
      <t xml:space="preserve">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r>
  </si>
  <si>
    <r>
      <rPr>
        <b/>
        <sz val="10"/>
        <rFont val="Calibri"/>
        <family val="2"/>
      </rPr>
      <t>PLACA DE PORTA - TIPO 1</t>
    </r>
    <r>
      <rPr>
        <sz val="10"/>
        <rFont val="Calibri"/>
        <family val="2"/>
      </rPr>
      <t>, em acrílico duas espessuras, em chapa de acrílico azul PANTONE 300 C ; e=2mm, e chapa de acrílico translúcido e= 5mm GL GELO 982 translúcido, com fixação com fita dupla face; impressão em adesivo vinil branco, conforme arquivo. dimensões 300x80mm. Distâncias, tamanhos e letras conforme arquivos fornecidos.</t>
    </r>
  </si>
  <si>
    <r>
      <rPr>
        <b/>
        <sz val="10"/>
        <rFont val="Calibri"/>
        <family val="2"/>
      </rPr>
      <t>PLACA DE PORTA - TIPO 2</t>
    </r>
    <r>
      <rPr>
        <sz val="10"/>
        <rFont val="Calibri"/>
        <family val="2"/>
      </rPr>
      <t>, em acrílico duas espessuras: azul padrão Banrisul, PANTONE 300C, com dizeres em adesivo vinil PANTONE 298 C e letras em vinil BRANCO. Com 3mm de espessura e fixação com fita dupla-face já aplicadas no verso. Distâncias, tamanhos e tipos de letras conforme arquivos fornecidos.</t>
    </r>
  </si>
  <si>
    <t>Limpeza e repintura do Pórtico Banrisul Eletrônico. Preparação das áreas com corrosão com fundo antiferruginoso e posterior pintura com tinta automotiva com mesmo acabamento e padrão de cores. Recomposição das letras e cubos danificados, em acrílico. Conferir medidas, cores e modelos no local</t>
  </si>
  <si>
    <t>Elemento tátil em placas 25 x 25 cm (alerta), conforme NBR 9050, para uso interno, em poliéster auto adesivante cor azul</t>
  </si>
  <si>
    <t>Elemento tátil em placas 25 x 25 cm (direcional), conforme NBR 9050, para uso interno, em poliéster auto adesivante cor azul</t>
  </si>
  <si>
    <t>Desmontagem de Módulo de caixa, para transporte para Bagergs</t>
  </si>
  <si>
    <t>1.1</t>
  </si>
  <si>
    <t>Porta de divisória 0,80x2,10m, sem visor, conforme leiaute. Sala Cofre</t>
  </si>
  <si>
    <t>Porta de divisória 0,70x2,10m, sem visor, conforme leiaute. Sala Nobreak</t>
  </si>
  <si>
    <t>Porta de Madeira 90x210, cor branco, completa com ferragens e guarnições, placas de inox e puxador para sanitário acessivel.</t>
  </si>
  <si>
    <t>Retirada e descarte de vidros temperados em frente aos caixas</t>
  </si>
  <si>
    <t>Divisória perfil aço, montantes duplos e rodapés simples, mod. 1,20cm, painel cego BP Plus Brancos, montantes na cor Branco, sem vidro, conforme existente, h=2,20m</t>
  </si>
  <si>
    <t>Divisória perfil aço, montantes duplos e rodapés simples, mod. 1,20cm, painel cego BP Plus Brancos, montantes na cor Branco, sem vidro, conforme existente, h=2,50m</t>
  </si>
  <si>
    <t>1.4</t>
  </si>
  <si>
    <t>2.5</t>
  </si>
  <si>
    <t>2.6</t>
  </si>
  <si>
    <t>6.1</t>
  </si>
  <si>
    <t>7.1</t>
  </si>
  <si>
    <t>7.2</t>
  </si>
  <si>
    <t>8.2</t>
  </si>
  <si>
    <t>9.1</t>
  </si>
  <si>
    <t>9.2</t>
  </si>
  <si>
    <t>9.3</t>
  </si>
  <si>
    <t>9.4</t>
  </si>
  <si>
    <t>9.5</t>
  </si>
  <si>
    <t xml:space="preserve">MONTAGEM DO CENTRO DE DISTRIBUIÇÃO: </t>
  </si>
  <si>
    <t>Desmontagem de quadro de Força de EMBUTIR , com barramentos e disjuntores - Completo de 18 elementos - QGBT. Esta caixa passa ser de passagem, prever tampa em chapa galvanizada pintada e móvel para manutenções</t>
  </si>
  <si>
    <t xml:space="preserve">Quadro de Força de SOBREPOR montado em caixa de comando com dimensões minimas de 800x500x150mm, com barramento DIN de FNT para 100A, de uso aparente para 42 elementos no barramento principal + disjuntor geral na parte inferior e espaço para DR´s na parte superior  </t>
  </si>
  <si>
    <t>Disjuntores Mono e bipolar/3kA</t>
  </si>
  <si>
    <t xml:space="preserve"> </t>
  </si>
  <si>
    <t>1.3.1</t>
  </si>
  <si>
    <t xml:space="preserve">            - 1x16A  - 5SL1 116-6MB</t>
  </si>
  <si>
    <t>1.3.2</t>
  </si>
  <si>
    <t xml:space="preserve">            - 1x20A  - 5SL1 120-6MB</t>
  </si>
  <si>
    <t>1.3.3</t>
  </si>
  <si>
    <t xml:space="preserve">            - 1x32A  - 5SL1 132-6MB</t>
  </si>
  <si>
    <t>1.3.4</t>
  </si>
  <si>
    <t xml:space="preserve">            - 2x30A - 5SL1 232-6MB</t>
  </si>
  <si>
    <t>Disjuntores Tripolar - 3kA - 5SL1 380-7MB</t>
  </si>
  <si>
    <t>1.4.1</t>
  </si>
  <si>
    <t xml:space="preserve">            - 3x80A - 5SL1 380-7MB</t>
  </si>
  <si>
    <t>1.4.2</t>
  </si>
  <si>
    <t xml:space="preserve">            - 3x50A - 5SL1 350-7MB</t>
  </si>
  <si>
    <t>1.4.3</t>
  </si>
  <si>
    <t xml:space="preserve">            - 3x32A - 5SL1 332-7MB</t>
  </si>
  <si>
    <t>1.4.4</t>
  </si>
  <si>
    <t xml:space="preserve">            - 3x16A - Banco de Capacitores  - 5SL1 316-7MB</t>
  </si>
  <si>
    <t>1.6</t>
  </si>
  <si>
    <t xml:space="preserve">Dispositivo DR Bipolar 25A sensibilidade 30mA </t>
  </si>
  <si>
    <t>1.7</t>
  </si>
  <si>
    <t xml:space="preserve">Dispositivo DR Tetrapolar 40A sensibilidade 300mA </t>
  </si>
  <si>
    <t>1.8</t>
  </si>
  <si>
    <t>Supressores de Surto com encapsulamento 20kA</t>
  </si>
  <si>
    <t>1.12</t>
  </si>
  <si>
    <t xml:space="preserve">Cabo unipolar flexivel livre de halogêneo, antichama - seção 10 mm² / 750V </t>
  </si>
  <si>
    <t>m</t>
  </si>
  <si>
    <t>1.13</t>
  </si>
  <si>
    <t>Capacitor trifásico 2,0kVAr / 380V</t>
  </si>
  <si>
    <t>1.14</t>
  </si>
  <si>
    <t>Eletroduto de pvc diametro ø 50mm.</t>
  </si>
  <si>
    <t>1.15</t>
  </si>
  <si>
    <t>Caixa de passagem com tampa cega tipo condulte  ø 50mm.</t>
  </si>
  <si>
    <t>PONTOS DE LUZ /TOMADAS e AR CONDICIONADO</t>
  </si>
  <si>
    <t>Luminária de embutir nas dimensões de 30x30cm de LED de 18W, com corpo em chapa de aço tratada e pintada pelo sistema eletrostatico a pó híbrido branco. Prever sua fixação em forro de gesso na marquize do Shopping.</t>
  </si>
  <si>
    <t>Lâmpadas tubulares LED T8 de 18W (4000K)/Branco Neutro/2100Lúmens. Referência Intral, Osram, Philips ou rigorosamente equivalente. Deverá instalar soquetes tipo push-in G-5 de engate rápido, rotor de segurança em policarbontato e contatos em bronze fosforoso.</t>
  </si>
  <si>
    <t>Desmontagem de Luminaria com reator de 2x32W e 02 lâmpadas fluorescentes de 32W existentes. Entregar material em nosso depósito na Bagergs/Canoas/RS.</t>
  </si>
  <si>
    <t>Cabo  livre de halogêneo - antichama- tipo PP 3x1,5mm²/750V - Ligação das luminárias.</t>
  </si>
  <si>
    <t>Plug Macho e fêmea novo padrão - ligação luminárias</t>
  </si>
  <si>
    <t>cj</t>
  </si>
  <si>
    <t>Aplique de uso interno para lampada bulbo Led 15W-E27 - Completo (nos sanitários e sala do nobreak)</t>
  </si>
  <si>
    <t>2.7</t>
  </si>
  <si>
    <t>Condutor unipolar flexível  livre de halogêneo , antichama isolalçao p/ 750V :</t>
  </si>
  <si>
    <t>2.7.1</t>
  </si>
  <si>
    <t xml:space="preserve">          - seção 2,5mm² </t>
  </si>
  <si>
    <t>2.7.2</t>
  </si>
  <si>
    <t xml:space="preserve">          - seção 4,0mm² </t>
  </si>
  <si>
    <t>2.8</t>
  </si>
  <si>
    <r>
      <t xml:space="preserve">Desmontagem completa de suporte Dutotec  Ref. DT.66844.10 p/tres blocos com, </t>
    </r>
    <r>
      <rPr>
        <b/>
        <sz val="10"/>
        <rFont val="Calibri"/>
        <family val="2"/>
        <scheme val="minor"/>
      </rPr>
      <t>DUAS tomadas tipo bloco NBR.20A Ref. DT.99230.20 (PRETO), mais um bloco cego Ref. DT 99430.00 ou similar.</t>
    </r>
  </si>
  <si>
    <t>2.9</t>
  </si>
  <si>
    <r>
      <t xml:space="preserve">Suporte Dutotec  Ref. DT.66844.10 p/tres blocos com, </t>
    </r>
    <r>
      <rPr>
        <b/>
        <sz val="10"/>
        <rFont val="Calibri"/>
        <family val="2"/>
        <scheme val="minor"/>
      </rPr>
      <t>DUAS tomadas tipo bloco NBR.20A Ref. DT.99230.20 (PRETO), mais um bloco cego Ref. DT 99430.00 ou similar.</t>
    </r>
  </si>
  <si>
    <t>2.10</t>
  </si>
  <si>
    <r>
      <t xml:space="preserve">Desmontagem completa suporte Dutotec  Ref. DT.66844.10 p/tres blocos com, </t>
    </r>
    <r>
      <rPr>
        <b/>
        <sz val="10"/>
        <rFont val="Calibri"/>
        <family val="2"/>
        <scheme val="minor"/>
      </rPr>
      <t>DUAS tomadas tipo bloco NBR.20A Ref. DT.99232.20 (AZUL), mais um bloco cego Ref. DT 99430.00 ou similar.</t>
    </r>
  </si>
  <si>
    <t>2.11</t>
  </si>
  <si>
    <r>
      <t xml:space="preserve">Suporte Dutotec  Ref. DT.66844.10 p/tres blocos com, </t>
    </r>
    <r>
      <rPr>
        <b/>
        <sz val="10"/>
        <rFont val="Calibri"/>
        <family val="2"/>
        <scheme val="minor"/>
      </rPr>
      <t>DUAS tomadas tipo bloco NBR.20A Ref. DT.99232.20 (AZUL), mais um bloco cego Ref. DT 99430.00 ou similar.</t>
    </r>
  </si>
  <si>
    <t>2.12</t>
  </si>
  <si>
    <r>
      <t xml:space="preserve">Desmontagem completa de suporte Ref. DT.63440.10 p/tres blocos, sendo </t>
    </r>
    <r>
      <rPr>
        <b/>
        <sz val="10"/>
        <rFont val="Calibri"/>
        <family val="2"/>
        <scheme val="minor"/>
      </rPr>
      <t>UM bloco com DUAS tomadas NBR.20A  Ref. DT.99231.20 (Vermelha), mais um  bloco cegos Ref. DT 99430.00</t>
    </r>
  </si>
  <si>
    <t>2.13</t>
  </si>
  <si>
    <r>
      <t xml:space="preserve">Suporte Ref. DT.63440.10 p/tres blocos, sendo </t>
    </r>
    <r>
      <rPr>
        <b/>
        <sz val="10"/>
        <rFont val="Calibri"/>
        <family val="2"/>
        <scheme val="minor"/>
      </rPr>
      <t>UM bloco com DUAS tomadas NBR.20A  Ref. DT.99231.20 (Vermelha), mais um  bloco cegos Ref. DT 99430.00</t>
    </r>
  </si>
  <si>
    <t>2.14</t>
  </si>
  <si>
    <t xml:space="preserve"> Suporte para canaleta de aluminio p/tres blocos com três interruptor simples, mais um bloco cego.</t>
  </si>
  <si>
    <t>2.15</t>
  </si>
  <si>
    <t xml:space="preserve"> Suporte para canaleta de aluminio p/tres blocos com dois interruptor simples, mais um bloco cego.</t>
  </si>
  <si>
    <t>2.16</t>
  </si>
  <si>
    <t xml:space="preserve"> Suporte para canaleta de aluminio p/tres blocos com um interruptor hotel, mais dois blocos cego.</t>
  </si>
  <si>
    <t>2.17</t>
  </si>
  <si>
    <t xml:space="preserve">Caixa condulete diam. 20mm com: </t>
  </si>
  <si>
    <t>2.17.1</t>
  </si>
  <si>
    <t xml:space="preserve">          - interruptor simples.</t>
  </si>
  <si>
    <t>2.17.2</t>
  </si>
  <si>
    <t xml:space="preserve">          - interruptor duplo.</t>
  </si>
  <si>
    <t>2.17.3</t>
  </si>
  <si>
    <t xml:space="preserve">          - duas tomadas novo padrão brasileiro 20A</t>
  </si>
  <si>
    <t>2.18</t>
  </si>
  <si>
    <t>Caixa tipo condulete com tampa cega:</t>
  </si>
  <si>
    <t>2.18.1</t>
  </si>
  <si>
    <t xml:space="preserve">          - ø 20mm.</t>
  </si>
  <si>
    <t>2.18.2</t>
  </si>
  <si>
    <t xml:space="preserve">          - ø 25mm.</t>
  </si>
  <si>
    <t>2.18.3</t>
  </si>
  <si>
    <t xml:space="preserve">          - ø 50mm.</t>
  </si>
  <si>
    <t>2.19</t>
  </si>
  <si>
    <t>Eletroduto de ferro:</t>
  </si>
  <si>
    <t>2.19.1</t>
  </si>
  <si>
    <t>2.19.2</t>
  </si>
  <si>
    <t>2.19.3</t>
  </si>
  <si>
    <t xml:space="preserve">          - ø50mm.</t>
  </si>
  <si>
    <t>2.20</t>
  </si>
  <si>
    <t>Canaleta aluminio 73x25mm dupla c/ tampa de encaixe - Branca</t>
  </si>
  <si>
    <t>2.21</t>
  </si>
  <si>
    <t>Curva 90º Vertical específica de canaleta de aluminio 73x25mm</t>
  </si>
  <si>
    <t>2.22</t>
  </si>
  <si>
    <t>Adaptador 2x3/4"  específica de canaleta de aluminio 73x25mm</t>
  </si>
  <si>
    <t>2.23</t>
  </si>
  <si>
    <t>Timer p/  iluminação interna/externa/AC</t>
  </si>
  <si>
    <t>2.24</t>
  </si>
  <si>
    <t>Contactora tripolar 220V/25 A</t>
  </si>
  <si>
    <t>2.25</t>
  </si>
  <si>
    <t>2.26</t>
  </si>
  <si>
    <t>2.27</t>
  </si>
  <si>
    <t>Sensor de movimento 400W/220V - instalação no teto</t>
  </si>
  <si>
    <t>2.28</t>
  </si>
  <si>
    <t>Capacitor 2,0kVAr trifásico</t>
  </si>
  <si>
    <t>INSTALAÇÕES DE ILUMINAÇÃO DE EMERGÊNCIA</t>
  </si>
  <si>
    <t>3.1</t>
  </si>
  <si>
    <t xml:space="preserve">Módulo Autonomo de emergência com dois farois de 32Led´s cada e bateria 12v-7Ah com extensão para instalação dos farois em separado na sala do Auto-Atendimento + suporte metalico p/ fixação da bateria </t>
  </si>
  <si>
    <t>3.2</t>
  </si>
  <si>
    <t>Módulo Autonomo de emergência com dois farois de 32 Led´s cada com baterial 12V-7Ah c/ suporte metalico p/ fixação da bateria</t>
  </si>
  <si>
    <t>3.3</t>
  </si>
  <si>
    <t>Módulo Autonomo com indicador de saída 115/220V com 80 Led´s, autonomia 4 horas, bateria 6V-4.5Ah, gabinete em metal, pintura epoxi (Indicação de : SAIDA e SAIDA EMERGÊNCIA)</t>
  </si>
  <si>
    <t>SUBTOTAL ELÉTRICO:</t>
  </si>
  <si>
    <t>4</t>
  </si>
  <si>
    <t>INSTALAÇÕES DE AUTOMAÇÃO (ELÉTRICA E SINAL).</t>
  </si>
  <si>
    <t>4.1</t>
  </si>
  <si>
    <t>INSTALAÇÕES ELÉTRICAS</t>
  </si>
  <si>
    <t>4.1.1</t>
  </si>
  <si>
    <t>Cabo unip. tipo flexivel, livre de halogêneo, antichama, 750V, seção 2,5 mm2.</t>
  </si>
  <si>
    <t>4.1.2</t>
  </si>
  <si>
    <t>Cabo unip. tipo flexivel, livre de halogêneo, antichama, 750V, seção 4,0 mm2.</t>
  </si>
  <si>
    <t>4.1.3</t>
  </si>
  <si>
    <t xml:space="preserve">Centro de distribuição montado em caixa tipo de comando de uso aparente para 36 elementos no barramento principal + disjuntor geral na parte inferior e espaço para DR´s na parte superior  </t>
  </si>
  <si>
    <t>4.1.4</t>
  </si>
  <si>
    <t>Disjuntor monopolar/4,5kA.</t>
  </si>
  <si>
    <t>4.1.4.1</t>
  </si>
  <si>
    <t xml:space="preserve">        -1x16A - (CD-ESTAB)</t>
  </si>
  <si>
    <t>4.1.4.2</t>
  </si>
  <si>
    <t xml:space="preserve">        -1x20A - (CD-ESTAB)</t>
  </si>
  <si>
    <t>4.1.5</t>
  </si>
  <si>
    <t xml:space="preserve">  Disjuntor triplolar / 4,5kA.      -3x50A - (CD-ESTAB)</t>
  </si>
  <si>
    <t>4.1.6</t>
  </si>
  <si>
    <t xml:space="preserve">Dispositivo DR 25A sensibilidade 30mA </t>
  </si>
  <si>
    <t>4.1.7</t>
  </si>
  <si>
    <t>Eletroduto de ferro   - ø 50mm.</t>
  </si>
  <si>
    <t>4.1.8</t>
  </si>
  <si>
    <t>Caixa tipo condulete com tampa cega   - ø 50mm.</t>
  </si>
  <si>
    <t>4.1.9</t>
  </si>
  <si>
    <t>Eletroduto de ferro galvanizado semi pesado diametro 25 mm.</t>
  </si>
  <si>
    <t>4.1.10</t>
  </si>
  <si>
    <t>Caixa de passagem c/ tampa cega tipo condulete diam 25mm</t>
  </si>
  <si>
    <t>4.1.11</t>
  </si>
  <si>
    <t>Caixa de saida condulete diam. 25 mm com tampa e com:</t>
  </si>
  <si>
    <t>4.1.11.1</t>
  </si>
  <si>
    <t xml:space="preserve">        -  02 (duas) tomadas  novo padrão brasileiro</t>
  </si>
  <si>
    <t>4.1.12</t>
  </si>
  <si>
    <t>Adaptador 3x1" para conexão canaleta de aluminio 73x25mm e eletroduto de ferro</t>
  </si>
  <si>
    <t>4.1.13</t>
  </si>
  <si>
    <t xml:space="preserve">Canaleta aluminio 73x25 dupla c/ tampa de encaixe </t>
  </si>
  <si>
    <t>4.1.14</t>
  </si>
  <si>
    <t>Canaleta aluminio 73x45 dupla c/ tampa de encaixe - Pintada</t>
  </si>
  <si>
    <t>4.1.15</t>
  </si>
  <si>
    <t xml:space="preserve">Caixa de aluminio 100x100x50mm específica de canaleta de aluminio </t>
  </si>
  <si>
    <t>4.1.16</t>
  </si>
  <si>
    <t>Curva 90º metálica especifica de canaleta de aluminio</t>
  </si>
  <si>
    <t>4.1.16.1</t>
  </si>
  <si>
    <t xml:space="preserve">        -73x25mm</t>
  </si>
  <si>
    <t>4.1.16.2</t>
  </si>
  <si>
    <t xml:space="preserve">        -73x45mm</t>
  </si>
  <si>
    <t>4.1.17</t>
  </si>
  <si>
    <t>Acessório tipo flange p/ conexão CD/Eletrocalha e aluminio</t>
  </si>
  <si>
    <t>4.1.18</t>
  </si>
  <si>
    <t>Acessório p/ conexão eletroduto/canaleta de aluminio</t>
  </si>
  <si>
    <t>4.11</t>
  </si>
  <si>
    <t>Canaleta de alumínio 73x25 dupla - Pintada (0,25m)  com dois suportes e tampas terminais rebitadas nas pontas, sendo um suporte com duas tomadas pretas 20A e um bloco cego e um suporte com dois RJ 45 fêmea para fonia e lógica mais um bloco cego ou rigorosamente equivalente.</t>
  </si>
  <si>
    <t>4.12</t>
  </si>
  <si>
    <t>Canaleta de PVC tipo RD-70</t>
  </si>
  <si>
    <t>4.15</t>
  </si>
  <si>
    <t>Cabo tipo PP 3x1,5mm² para as extensões elétricas</t>
  </si>
  <si>
    <t>4.16</t>
  </si>
  <si>
    <t>Plug  tipo Macho novo padrão 10A.</t>
  </si>
  <si>
    <t>4.17</t>
  </si>
  <si>
    <t xml:space="preserve">Spiral tube </t>
  </si>
  <si>
    <t>4.18</t>
  </si>
  <si>
    <t>Retirada de infra antiga de elétrica/lógica/telefonia e fazer o descarte mesas do atendimento e caixas)</t>
  </si>
  <si>
    <t>4.1.19</t>
  </si>
  <si>
    <r>
      <t xml:space="preserve">Suporte Dutotec  Ref. DT.66844.10 p/tres blocos com, </t>
    </r>
    <r>
      <rPr>
        <b/>
        <sz val="10"/>
        <rFont val="Calibri"/>
        <family val="2"/>
        <scheme val="minor"/>
      </rPr>
      <t>DUAS tomadas tipo bloco NBR.20A Ref. DT.99230.00 (PRETA), mais um bloco cego Ref. DT 99430.00 ou similar.</t>
    </r>
  </si>
  <si>
    <t>4.1.20</t>
  </si>
  <si>
    <r>
      <t xml:space="preserve">Suporte Ref. DT.63440.10 p/tres blocos, sendo </t>
    </r>
    <r>
      <rPr>
        <b/>
        <sz val="10"/>
        <rFont val="Calibri"/>
        <family val="2"/>
        <scheme val="minor"/>
      </rPr>
      <t>UM bloco com DUAS tomadas NBR.20A  Ref. DT.99231.00 (Vermelha), mais um bloco cegos Ref. DT 99430.00</t>
    </r>
  </si>
  <si>
    <t>4.1.21</t>
  </si>
  <si>
    <r>
      <t xml:space="preserve">Suporte Dutotec  Ref. DT.66844.10 p/tres blocos com, </t>
    </r>
    <r>
      <rPr>
        <b/>
        <sz val="10"/>
        <rFont val="Calibri"/>
        <family val="2"/>
        <scheme val="minor"/>
      </rPr>
      <t>DUAS tomadas tipo bloco NBR.20A Ref. DT.99232.00 (AZUL), mais um bloco cego Ref. DT 99430.00 ou similar.</t>
    </r>
  </si>
  <si>
    <t>4.2</t>
  </si>
  <si>
    <t>PONTOS PARA A TRANSMISSÃO DE DADOS/TELEFONE:</t>
  </si>
  <si>
    <t>4.2.1</t>
  </si>
  <si>
    <r>
      <t xml:space="preserve">Suporte Ref. DT.63440.10 p/tres blocos, sendo </t>
    </r>
    <r>
      <rPr>
        <b/>
        <sz val="10"/>
        <rFont val="Calibri"/>
        <family val="2"/>
        <scheme val="minor"/>
      </rPr>
      <t>UM bloco c/ 2xRJ45, UM bloco c/ UMA tomada NBR.20A Ref. DT.99230.00 (PRETA) e UM bloco c/ UMA tomada tipo bloco NBR.20A Ref. DT.99230.00 (PRETA)</t>
    </r>
  </si>
  <si>
    <t>4.2.2</t>
  </si>
  <si>
    <t>Desmontagem e montagem de suporte Ref. DT.63450.10 com UM(1) bloco c/RJ.45 Cat.5e  Ref. DT.99530.00OU similar.</t>
  </si>
  <si>
    <t>4.2.3</t>
  </si>
  <si>
    <t>Suporte Ref. DT.63450.10 com UM(1) bloco c/RJ.45 Cat.5e  Ref. DT.99530.00OU similar.</t>
  </si>
  <si>
    <t>4.2.4</t>
  </si>
  <si>
    <t>Desmontagem e montagem de suporte Ref. DT.63450.10 com DOIS bloco c/RJ.45 Cat.5e  Ref. DT.99530.00OU similar.</t>
  </si>
  <si>
    <t>4.2.5</t>
  </si>
  <si>
    <t>Suporte Ref. DT.63450.10 com DOIS bloco c/RJ.45 Cat.5e  Ref. DT.99530.00OU similar.</t>
  </si>
  <si>
    <t>4.2.6</t>
  </si>
  <si>
    <t>4.2.7</t>
  </si>
  <si>
    <t xml:space="preserve">Cabo UTP categoria 5e - Cabo Multilan 4 pares / 24AWG UTP cat.5e (LSZH) </t>
  </si>
  <si>
    <t>4.2.8</t>
  </si>
  <si>
    <t>Cabo telefônico tipo CIT-10 pares</t>
  </si>
  <si>
    <t>4.2.9</t>
  </si>
  <si>
    <t>Rack 19" tamanho 24U com uma bandeija, 11 organizadores de cabos e 144 conjuntos de parafuso porca gaiola - Completo</t>
  </si>
  <si>
    <t>4.2.10</t>
  </si>
  <si>
    <t>Rack 19" tamanho 16U (Operadoras) com três bandeijas, um organizador de cabos e 96 conjuntos de parafuso e porca gaiola - Completo</t>
  </si>
  <si>
    <t>4.2.11</t>
  </si>
  <si>
    <t xml:space="preserve">Patch Panel 24 portas p/ Rack 19" </t>
  </si>
  <si>
    <t>4.2.12</t>
  </si>
  <si>
    <t>Patch Cord 2,5m (Estações de Trabalho)</t>
  </si>
  <si>
    <t>4.2.13</t>
  </si>
  <si>
    <t>Patch Cord 1,0m (Rack)</t>
  </si>
  <si>
    <t>4.2.14</t>
  </si>
  <si>
    <t>Patch-cord com dois conectores RJ45-cat. 5e nas duas pontas, certificado, para interligação entre rack do Banco e caixa QDS/RDY/MDR</t>
  </si>
  <si>
    <t>4.2.15</t>
  </si>
  <si>
    <t>Patch-cord com dois conectores RJ45-cat. 5e nas duas pontas, certificado, para interligação entre rack dos ATIVOS com o rack das OPERADORAS</t>
  </si>
  <si>
    <t>4.2.16</t>
  </si>
  <si>
    <t>Plug (macho) RJ45 cat. 5e  para sistema de alarme com conectorização/teste</t>
  </si>
  <si>
    <t>4.2.17</t>
  </si>
  <si>
    <t>Régua com 8 tomadas c/ angulação 45° para Rack 19"</t>
  </si>
  <si>
    <t>4.2.18</t>
  </si>
  <si>
    <t xml:space="preserve"> Bloco de inserção engate rápido M10 com bastidor completo</t>
  </si>
  <si>
    <t>SUBTOTAL  AUTOMAÇÃO</t>
  </si>
  <si>
    <t>5</t>
  </si>
  <si>
    <t>INSTALAÇÕES TELEFÔNICAS:</t>
  </si>
  <si>
    <t>Eletroduto ferro diametro 25 mm.</t>
  </si>
  <si>
    <t>5.2</t>
  </si>
  <si>
    <t>5.3</t>
  </si>
  <si>
    <t>Adaptador para canaleta de aluminio 73x25mm e eletroduto - 3x1"</t>
  </si>
  <si>
    <t>5.4</t>
  </si>
  <si>
    <t>Canaleta aluminio 73x25 tripla c/ tampa de encaixe - Pintada</t>
  </si>
  <si>
    <t>5.5</t>
  </si>
  <si>
    <t xml:space="preserve"> Suporte para canaleta de aluminio p/tres blocos sendo um bloco c/RJ.45 e mais dois blocos cegos.</t>
  </si>
  <si>
    <t>5.6</t>
  </si>
  <si>
    <t xml:space="preserve"> Suporte para canaleta de aluminio p/tres blocos sendo dois blocos c/RJ.45 e mais um bloco cego.</t>
  </si>
  <si>
    <t>5.7</t>
  </si>
  <si>
    <t xml:space="preserve">Cabo UTP cat. 5e.  Cabo Multilan 4 pares / 24AWG UTP cat.5e (LSZH) </t>
  </si>
  <si>
    <t>5.8</t>
  </si>
  <si>
    <t>Patch Panel 24 portas p/ Rack 19"  (Estações de Trabalho)</t>
  </si>
  <si>
    <t>5.9</t>
  </si>
  <si>
    <t>Voice Panel 50 portas p/ Rack 19"  (Ramais Central)</t>
  </si>
  <si>
    <t>5.10</t>
  </si>
  <si>
    <t>Cabo CIT 50/20 pares (Entrada Linhas)</t>
  </si>
  <si>
    <t>5.11</t>
  </si>
  <si>
    <t>Patch Cord 1,0m (Rack) - Cor Verde</t>
  </si>
  <si>
    <t>5.12</t>
  </si>
  <si>
    <t>Patch Cord 2,5m (Estações de Trabalho) verde</t>
  </si>
  <si>
    <t>5.13</t>
  </si>
  <si>
    <t>Protetor de Surto p/ entrada das linhas</t>
  </si>
  <si>
    <t>5.14</t>
  </si>
  <si>
    <t>Caixa metálica 300x300x100mm</t>
  </si>
  <si>
    <t>SUBTOTAL TELEFÔNICO:</t>
  </si>
  <si>
    <t>6</t>
  </si>
  <si>
    <t xml:space="preserve">INSTALAÇÕES PARA SISTEMA DE ALARME E CFTV: </t>
  </si>
  <si>
    <t xml:space="preserve">INFRAESTRUTURA </t>
  </si>
  <si>
    <t>6.1.1</t>
  </si>
  <si>
    <t>6.1.2</t>
  </si>
  <si>
    <t xml:space="preserve">    Eletroduto de Ferro Galvanizado semi pesado:      - ø 25mm. 1"</t>
  </si>
  <si>
    <t>6.1.3</t>
  </si>
  <si>
    <r>
      <t xml:space="preserve">Eletroduto Flexível com alma de aço revestimento PVC - </t>
    </r>
    <r>
      <rPr>
        <sz val="10"/>
        <rFont val="Calibri"/>
        <family val="2"/>
        <scheme val="minor"/>
      </rPr>
      <t>Sealtube - 3/4 a 1"</t>
    </r>
  </si>
  <si>
    <t>6.1.4</t>
  </si>
  <si>
    <t>Canaleta de Alumínio Dutotec  de 73x25mm pintura eletrostática branca, ou equivalente com tampa</t>
  </si>
  <si>
    <t>6.1.5</t>
  </si>
  <si>
    <t>Derivação saída eletrodutos p/Canaleta de Alumínio de 73x25 ou 45mm</t>
  </si>
  <si>
    <t>6.2.1</t>
  </si>
  <si>
    <t xml:space="preserve">INSTALAÇÕES ALARME </t>
  </si>
  <si>
    <t>6.2.1.1</t>
  </si>
  <si>
    <t>Patch-cord Cat 5e co AZUL 2,5 metros, com conectores RJ-45 Cat 5E nas duas extremidades para interligação do Rack de ATIVOS à caixa RDY/MDR</t>
  </si>
  <si>
    <t>6.2.1.2</t>
  </si>
  <si>
    <r>
      <t xml:space="preserve">Quadro METÁLICO de Comando de Sobrepor para Central de Alarme - 600x500x200mm tipo CS - </t>
    </r>
    <r>
      <rPr>
        <b/>
        <sz val="10"/>
        <rFont val="Calibri"/>
        <family val="2"/>
        <scheme val="minor"/>
      </rPr>
      <t>CAIXA ALARME</t>
    </r>
  </si>
  <si>
    <t>6.2.1.3</t>
  </si>
  <si>
    <r>
      <t>Caixa Plástica de Sobrepor c/tampa de 400x300X200mm tipo CPS (para Módulo de Rede do Alarme -</t>
    </r>
    <r>
      <rPr>
        <b/>
        <sz val="10"/>
        <rFont val="Calibri"/>
        <family val="2"/>
        <scheme val="minor"/>
      </rPr>
      <t xml:space="preserve"> QDM/RDY</t>
    </r>
    <r>
      <rPr>
        <sz val="10"/>
        <rFont val="Calibri"/>
        <family val="2"/>
        <scheme val="minor"/>
      </rPr>
      <t xml:space="preserve"> - 400x300x200mm -(Gprs e IP)</t>
    </r>
  </si>
  <si>
    <t>6.2.1.4</t>
  </si>
  <si>
    <r>
      <t xml:space="preserve">Cabo UTP, 4 pares 24AWG LSZH (Não Halogenado) - </t>
    </r>
    <r>
      <rPr>
        <sz val="10"/>
        <rFont val="Calibri"/>
        <family val="2"/>
        <scheme val="minor"/>
      </rPr>
      <t>Categoria 5e - Ligação Geradores de Névoa com a Central de Alarme</t>
    </r>
  </si>
  <si>
    <t>6.3</t>
  </si>
  <si>
    <t xml:space="preserve">INSTALAÇÕES CFTV </t>
  </si>
  <si>
    <t>6.3.1</t>
  </si>
  <si>
    <t>Rack para HUB tamanho 12U x 600mm c/ 1 bandeija / IP20 - um organizador de cabos e 64 conjuntos de parafuso e porca gaiola (Completo conf. Item 6.1 do memorial padrão do CFTV)</t>
  </si>
  <si>
    <t>6.3.2</t>
  </si>
  <si>
    <t>Organizadores de Cabos, conforme item 6.2 do Memorial Descritivo.</t>
  </si>
  <si>
    <t>6.3.3</t>
  </si>
  <si>
    <t>Cabo U/UTP categoria 6 LSZH, conforme item 6.3 do Memorial Descritivo.</t>
  </si>
  <si>
    <t>6.3.4</t>
  </si>
  <si>
    <t>Patch Panel Categoria 6 CARREGADO, com24 portas, conforme item 6.4 do Memorial Descritivo.</t>
  </si>
  <si>
    <t>un.</t>
  </si>
  <si>
    <t>6.3.5</t>
  </si>
  <si>
    <t>Conector Categoria 6 Keystone conforme item 6.5 do memorial descritivo</t>
  </si>
  <si>
    <t>6.3.6</t>
  </si>
  <si>
    <t>Régua de Tomadas fixação em racks ou gabinetes padrão 19 polegadas, conforme item 6.6 do Memorial Descritivo.</t>
  </si>
  <si>
    <t>6.3.7</t>
  </si>
  <si>
    <t>6.3.8</t>
  </si>
  <si>
    <t>6.3.9</t>
  </si>
  <si>
    <t>6.3.10</t>
  </si>
  <si>
    <t>6.3.11</t>
  </si>
  <si>
    <t>6.3.12</t>
  </si>
  <si>
    <t>Certificação pontos lógicos Cat.6  com relatório, , conforme item 5.3 do Memorial Descritivo.</t>
  </si>
  <si>
    <t>SUBTOTAL INSTALAÇÕES SISTEMA DE ALARME E CFTV :</t>
  </si>
  <si>
    <t>SERVIÇOS COMPLEMENTARES ELÉTRICA/AUTOMAÇÃO/TELEFÔNICO</t>
  </si>
  <si>
    <t>Asbuilts das Instalações Elet./Log./Telf./Alarme/cftv</t>
  </si>
  <si>
    <t>Certificação do Cabeamento Estruturado - Categoria 5e</t>
  </si>
  <si>
    <t xml:space="preserve">Instalações provisórias de elétrica/lógica/telefone/alarme e cftv. Esses serviços devem contemplar todas as etapas da obra </t>
  </si>
  <si>
    <t xml:space="preserve">Desmontagem/Retirada e acondicionamento da infra-estrutura elétrica / lógica / telefone / alarme / cftv existentes que não serão reutilizadas na obra e entrega no depósito do Banrisul </t>
  </si>
  <si>
    <t>Reidentificação geral da obra nas redes elétricas, lógica e fonia (placas e anilhas)</t>
  </si>
  <si>
    <t>Fornecimento e instalação de suporte para TV</t>
  </si>
  <si>
    <t>Desinstalação e reinstalação conforme o novo leiaute do Sistema de Senhas (Display/Monitor) e TV´s existentes na agência</t>
  </si>
  <si>
    <t>SUBTOTAL SERVIÇOS COMPLEMENTARES</t>
  </si>
  <si>
    <t>6.2</t>
  </si>
  <si>
    <t>7.3</t>
  </si>
  <si>
    <t>7.4</t>
  </si>
  <si>
    <t>7.6</t>
  </si>
  <si>
    <t>8.3</t>
  </si>
  <si>
    <t>8.4</t>
  </si>
  <si>
    <t>8.5</t>
  </si>
  <si>
    <t>9.1.1</t>
  </si>
  <si>
    <t>9.1.2</t>
  </si>
  <si>
    <t>9.1.3</t>
  </si>
  <si>
    <t>9.2.1</t>
  </si>
  <si>
    <t>9.2.2</t>
  </si>
  <si>
    <t>9.2.3</t>
  </si>
  <si>
    <t>9.2.4</t>
  </si>
  <si>
    <t>9.2.5</t>
  </si>
  <si>
    <t>9.2.6</t>
  </si>
  <si>
    <t>9.2.7</t>
  </si>
  <si>
    <t>9.2.8</t>
  </si>
  <si>
    <t>9.2.9</t>
  </si>
  <si>
    <t>9.3.1</t>
  </si>
  <si>
    <t>9.3.2</t>
  </si>
  <si>
    <t>9.3.3</t>
  </si>
  <si>
    <t>9.4.1</t>
  </si>
  <si>
    <t>9.4.2</t>
  </si>
  <si>
    <t>9.4.3</t>
  </si>
  <si>
    <t>9.5.1</t>
  </si>
  <si>
    <t>9.5.2</t>
  </si>
  <si>
    <t>12.4</t>
  </si>
  <si>
    <t>12.5</t>
  </si>
  <si>
    <t>12.6</t>
  </si>
  <si>
    <t>12.7</t>
  </si>
  <si>
    <t>Fornecer e instalar Timer Digital Programável (Timer COEL RTSTL-20) para a Sala de Autoatendimento ( SAA)</t>
  </si>
  <si>
    <t>Fornecer e instalar Contatora de força 25A para a SAA</t>
  </si>
  <si>
    <t>1.1.13</t>
  </si>
  <si>
    <t>1.1.14</t>
  </si>
  <si>
    <t>1.1.15</t>
  </si>
  <si>
    <t xml:space="preserve">Fornecimento e instalação de Caixa de Ventilação e Filtragem com Tomada de ar exterior com vazão 380m3/h incluindo ventilador de baixo ruído sonoro Pressão estática 10 mmca, 220V -1F -60 Hz. Deve possuir grelha externa ( veneziana externa) de alumínio com Pingadeira(para evitar entrada de chuva), veneziana interna de alumínio na cor Branca, aletas espaçadas com no mínimo 20 mm, tela de proteção, filtro G4 (com acesso para troca e/ou limpeza do filtro) e grade com tela antipássaro,medidas altura 250 mm x largura x 250 mm x profundidade 300mm . Executar grade de segurança.                                                                                                                                                                  OBS: Deve ser interligada com a evaporadora de ar condicionado Split Hi-wall correspondente para a renovação de ar ser acionada juntamente com o equipamento de ar condicionado. Executar grade de segurança.                                                                                                                                                                                                                                          REF.: Modelo  VENTIBEC CG da BECKINS, ou equivalente.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</si>
</sst>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R$&quot;\ * #,##0.00_-;\-&quot;R$&quot;\ * #,##0.00_-;_-&quot;R$&quot;\ * &quot;-&quot;??_-;_-@_-"/>
    <numFmt numFmtId="165" formatCode="00"/>
    <numFmt numFmtId="166" formatCode="#,##0.00;[Red]#,##0.00"/>
  </numFmts>
  <fonts count="20" x14ac:knownFonts="1">
    <font>
      <sz val="10"/>
      <name val="MS Sans Serif"/>
    </font>
    <font>
      <sz val="10"/>
      <name val="Calibri"/>
      <family val="2"/>
      <scheme val="minor"/>
    </font>
    <font>
      <b/>
      <sz val="10"/>
      <name val="Calibri"/>
      <family val="2"/>
      <scheme val="minor"/>
    </font>
    <font>
      <sz val="10"/>
      <color rgb="FFFF0000"/>
      <name val="Calibri"/>
      <family val="2"/>
      <scheme val="minor"/>
    </font>
    <font>
      <sz val="10"/>
      <name val="MS Sans Serif"/>
      <family val="2"/>
    </font>
    <font>
      <sz val="9"/>
      <name val="Calibri"/>
      <family val="2"/>
      <scheme val="minor"/>
    </font>
    <font>
      <b/>
      <sz val="11"/>
      <color theme="3"/>
      <name val="Calibri"/>
      <family val="2"/>
      <scheme val="minor"/>
    </font>
    <font>
      <b/>
      <sz val="12"/>
      <name val="Calibri"/>
      <family val="2"/>
      <scheme val="minor"/>
    </font>
    <font>
      <b/>
      <sz val="8"/>
      <name val="Calibri"/>
      <family val="2"/>
      <scheme val="minor"/>
    </font>
    <font>
      <b/>
      <sz val="11"/>
      <name val="Calibri"/>
      <family val="2"/>
      <scheme val="minor"/>
    </font>
    <font>
      <sz val="12"/>
      <name val="Calibri"/>
      <family val="2"/>
      <scheme val="minor"/>
    </font>
    <font>
      <b/>
      <sz val="10"/>
      <color rgb="FF002060"/>
      <name val="Calibri"/>
      <family val="2"/>
      <scheme val="minor"/>
    </font>
    <font>
      <sz val="10"/>
      <color rgb="FF002060"/>
      <name val="Calibri"/>
      <family val="2"/>
      <scheme val="minor"/>
    </font>
    <font>
      <b/>
      <sz val="12"/>
      <color rgb="FF002060"/>
      <name val="Calibri"/>
      <family val="2"/>
      <scheme val="minor"/>
    </font>
    <font>
      <sz val="12"/>
      <color rgb="FF002060"/>
      <name val="Calibri"/>
      <family val="2"/>
      <scheme val="minor"/>
    </font>
    <font>
      <sz val="10"/>
      <name val="MS Sans Serif"/>
    </font>
    <font>
      <sz val="10"/>
      <name val="Calibri"/>
      <family val="2"/>
    </font>
    <font>
      <sz val="10"/>
      <color theme="3"/>
      <name val="Calibri"/>
      <family val="2"/>
      <scheme val="minor"/>
    </font>
    <font>
      <b/>
      <sz val="10"/>
      <name val="Calibri"/>
      <family val="2"/>
    </font>
    <font>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43">
    <border>
      <left/>
      <right/>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8"/>
      </left>
      <right style="thin">
        <color indexed="64"/>
      </right>
      <top style="hair">
        <color indexed="8"/>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8"/>
      </left>
      <right style="thin">
        <color indexed="64"/>
      </right>
      <top style="hair">
        <color indexed="8"/>
      </top>
      <bottom style="hair">
        <color indexed="8"/>
      </bottom>
      <diagonal/>
    </border>
    <border>
      <left/>
      <right style="hair">
        <color indexed="64"/>
      </right>
      <top style="hair">
        <color indexed="64"/>
      </top>
      <bottom/>
      <diagonal/>
    </border>
    <border>
      <left style="hair">
        <color indexed="8"/>
      </left>
      <right/>
      <top/>
      <bottom/>
      <diagonal/>
    </border>
    <border>
      <left style="hair">
        <color indexed="8"/>
      </left>
      <right/>
      <top style="hair">
        <color indexed="8"/>
      </top>
      <bottom/>
      <diagonal/>
    </border>
    <border>
      <left style="hair">
        <color indexed="64"/>
      </left>
      <right/>
      <top style="thin">
        <color indexed="64"/>
      </top>
      <bottom style="thin">
        <color indexed="64"/>
      </bottom>
      <diagonal/>
    </border>
  </borders>
  <cellStyleXfs count="4">
    <xf numFmtId="0" fontId="0" fillId="0" borderId="0"/>
    <xf numFmtId="40" fontId="4" fillId="0" borderId="0" applyFont="0" applyFill="0" applyBorder="0" applyAlignment="0" applyProtection="0"/>
    <xf numFmtId="0" fontId="4" fillId="0" borderId="0">
      <alignment vertical="center"/>
    </xf>
    <xf numFmtId="164" fontId="15" fillId="0" borderId="0" applyFont="0" applyFill="0" applyBorder="0" applyAlignment="0" applyProtection="0"/>
  </cellStyleXfs>
  <cellXfs count="282">
    <xf numFmtId="0" fontId="0" fillId="0" borderId="0" xfId="0"/>
    <xf numFmtId="0" fontId="1" fillId="0" borderId="0" xfId="0" applyFont="1"/>
    <xf numFmtId="0" fontId="1" fillId="0" borderId="0" xfId="0" applyFont="1" applyBorder="1"/>
    <xf numFmtId="0" fontId="1" fillId="0" borderId="1" xfId="0" applyFont="1" applyBorder="1"/>
    <xf numFmtId="4" fontId="1" fillId="0" borderId="2" xfId="0" applyNumberFormat="1" applyFont="1" applyBorder="1" applyAlignment="1">
      <alignment horizontal="right"/>
    </xf>
    <xf numFmtId="0" fontId="1" fillId="0" borderId="2" xfId="0" applyFont="1" applyBorder="1"/>
    <xf numFmtId="2" fontId="1" fillId="0" borderId="2" xfId="0" applyNumberFormat="1" applyFont="1" applyBorder="1" applyAlignment="1">
      <alignment horizontal="center"/>
    </xf>
    <xf numFmtId="0" fontId="1" fillId="0" borderId="3" xfId="0" applyFont="1" applyBorder="1"/>
    <xf numFmtId="0" fontId="1" fillId="0" borderId="4" xfId="0" applyFont="1" applyBorder="1"/>
    <xf numFmtId="4" fontId="1" fillId="0" borderId="0" xfId="0" applyNumberFormat="1" applyFont="1" applyBorder="1" applyAlignment="1">
      <alignment horizontal="right"/>
    </xf>
    <xf numFmtId="2" fontId="1" fillId="0" borderId="0" xfId="0" applyNumberFormat="1" applyFont="1" applyBorder="1" applyAlignment="1">
      <alignment horizontal="center"/>
    </xf>
    <xf numFmtId="0" fontId="1" fillId="0" borderId="0" xfId="0" applyFont="1" applyAlignment="1">
      <alignment wrapText="1"/>
    </xf>
    <xf numFmtId="0" fontId="1" fillId="0" borderId="0" xfId="0" applyFont="1" applyAlignment="1">
      <alignment horizontal="right" wrapText="1"/>
    </xf>
    <xf numFmtId="2" fontId="1" fillId="0" borderId="0" xfId="0" applyNumberFormat="1" applyFont="1" applyAlignment="1">
      <alignment wrapText="1"/>
    </xf>
    <xf numFmtId="165" fontId="1" fillId="0" borderId="7" xfId="0" applyNumberFormat="1" applyFont="1" applyBorder="1" applyAlignment="1">
      <alignment horizontal="center" vertical="center" wrapText="1"/>
    </xf>
    <xf numFmtId="0" fontId="3" fillId="0" borderId="7" xfId="0" applyFont="1" applyBorder="1" applyAlignment="1" applyProtection="1">
      <alignment horizontal="center" vertical="center" wrapText="1"/>
      <protection hidden="1"/>
    </xf>
    <xf numFmtId="2" fontId="3" fillId="0" borderId="7" xfId="1" applyNumberFormat="1" applyFont="1" applyBorder="1" applyAlignment="1" applyProtection="1">
      <alignment horizontal="center" vertical="center" wrapText="1"/>
      <protection hidden="1"/>
    </xf>
    <xf numFmtId="0" fontId="2" fillId="0" borderId="7" xfId="0" applyFont="1" applyFill="1" applyBorder="1" applyAlignment="1">
      <alignment horizontal="left" vertical="center" wrapText="1"/>
    </xf>
    <xf numFmtId="165" fontId="2" fillId="0" borderId="4" xfId="0" applyNumberFormat="1" applyFont="1" applyFill="1" applyBorder="1" applyAlignment="1">
      <alignment horizontal="center" vertical="center" wrapText="1"/>
    </xf>
    <xf numFmtId="165" fontId="1" fillId="0" borderId="8" xfId="0" applyNumberFormat="1" applyFont="1" applyBorder="1" applyAlignment="1">
      <alignment horizontal="center" vertical="center" wrapText="1"/>
    </xf>
    <xf numFmtId="165" fontId="1" fillId="0" borderId="9" xfId="0" applyNumberFormat="1" applyFont="1" applyBorder="1" applyAlignment="1">
      <alignment horizontal="center" vertical="center"/>
    </xf>
    <xf numFmtId="0" fontId="1" fillId="0" borderId="0" xfId="0" applyFont="1" applyBorder="1" applyAlignment="1">
      <alignment wrapText="1"/>
    </xf>
    <xf numFmtId="0" fontId="1" fillId="0" borderId="0" xfId="0" applyFont="1" applyFill="1" applyBorder="1"/>
    <xf numFmtId="0" fontId="5" fillId="0" borderId="0" xfId="0" applyFont="1" applyAlignment="1">
      <alignment vertical="center"/>
    </xf>
    <xf numFmtId="0" fontId="5" fillId="0" borderId="0" xfId="0" applyFont="1" applyBorder="1" applyAlignment="1">
      <alignment vertical="center"/>
    </xf>
    <xf numFmtId="4" fontId="1" fillId="0" borderId="0" xfId="0" applyNumberFormat="1" applyFont="1" applyBorder="1"/>
    <xf numFmtId="0" fontId="1" fillId="0" borderId="0" xfId="0" applyFont="1" applyAlignment="1" applyProtection="1">
      <alignment horizontal="right" wrapText="1"/>
    </xf>
    <xf numFmtId="9" fontId="2" fillId="0" borderId="12" xfId="0" applyNumberFormat="1" applyFont="1" applyBorder="1" applyAlignment="1" applyProtection="1">
      <alignment horizontal="right" vertical="center" wrapText="1"/>
    </xf>
    <xf numFmtId="4" fontId="1" fillId="0" borderId="0" xfId="0" applyNumberFormat="1" applyFont="1" applyFill="1" applyAlignment="1" applyProtection="1">
      <alignment horizontal="right" wrapText="1"/>
    </xf>
    <xf numFmtId="0" fontId="2" fillId="0" borderId="0" xfId="0" applyFont="1" applyAlignment="1" applyProtection="1">
      <alignment horizontal="right" vertical="center" wrapText="1"/>
    </xf>
    <xf numFmtId="10" fontId="2" fillId="0" borderId="12" xfId="0" applyNumberFormat="1" applyFont="1" applyBorder="1" applyAlignment="1" applyProtection="1">
      <alignment horizontal="righ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6" fillId="0" borderId="16"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6" fillId="0" borderId="14"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2" borderId="13"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1" fillId="0" borderId="13" xfId="0" applyFont="1" applyFill="1" applyBorder="1" applyAlignment="1" applyProtection="1">
      <alignment horizontal="right" wrapText="1"/>
    </xf>
    <xf numFmtId="2" fontId="1" fillId="0" borderId="0" xfId="0" applyNumberFormat="1" applyFont="1" applyBorder="1" applyAlignment="1">
      <alignment wrapText="1"/>
    </xf>
    <xf numFmtId="4" fontId="2" fillId="2" borderId="18" xfId="0" applyNumberFormat="1" applyFont="1" applyFill="1" applyBorder="1" applyAlignment="1" applyProtection="1">
      <alignment horizontal="center" vertical="center" wrapText="1"/>
    </xf>
    <xf numFmtId="0" fontId="2" fillId="2" borderId="10" xfId="0" applyFont="1" applyFill="1" applyBorder="1" applyAlignment="1" applyProtection="1">
      <alignment vertical="top" wrapText="1"/>
    </xf>
    <xf numFmtId="2" fontId="1" fillId="2" borderId="10" xfId="0" applyNumberFormat="1" applyFont="1" applyFill="1" applyBorder="1" applyAlignment="1" applyProtection="1">
      <alignment horizontal="center" wrapText="1"/>
    </xf>
    <xf numFmtId="0" fontId="1" fillId="2" borderId="10" xfId="0" applyFont="1" applyFill="1" applyBorder="1" applyAlignment="1" applyProtection="1">
      <alignment horizontal="center" wrapText="1"/>
    </xf>
    <xf numFmtId="4" fontId="1" fillId="2" borderId="10" xfId="0" applyNumberFormat="1" applyFont="1" applyFill="1" applyBorder="1" applyAlignment="1" applyProtection="1">
      <alignment horizontal="right" wrapText="1"/>
    </xf>
    <xf numFmtId="4" fontId="1" fillId="2" borderId="10" xfId="1" applyNumberFormat="1" applyFont="1" applyFill="1" applyBorder="1" applyAlignment="1" applyProtection="1">
      <alignment horizontal="right" wrapText="1"/>
    </xf>
    <xf numFmtId="4" fontId="1" fillId="5" borderId="7" xfId="0" applyNumberFormat="1" applyFont="1" applyFill="1" applyBorder="1" applyAlignment="1" applyProtection="1">
      <alignment horizontal="right" vertical="center"/>
    </xf>
    <xf numFmtId="166" fontId="1" fillId="5" borderId="21" xfId="0" applyNumberFormat="1" applyFont="1" applyFill="1" applyBorder="1" applyAlignment="1" applyProtection="1">
      <alignment horizontal="right" vertical="center" wrapText="1"/>
    </xf>
    <xf numFmtId="165" fontId="2" fillId="0" borderId="9" xfId="0" applyNumberFormat="1" applyFont="1" applyFill="1" applyBorder="1" applyAlignment="1" applyProtection="1">
      <alignment horizontal="center" vertical="center" wrapText="1"/>
      <protection hidden="1"/>
    </xf>
    <xf numFmtId="0" fontId="1" fillId="0" borderId="8" xfId="0" applyFont="1" applyFill="1" applyBorder="1" applyAlignment="1" applyProtection="1">
      <alignment horizontal="left" vertical="center"/>
      <protection hidden="1"/>
    </xf>
    <xf numFmtId="0" fontId="1" fillId="0" borderId="8" xfId="0" applyFont="1" applyFill="1" applyBorder="1" applyAlignment="1" applyProtection="1">
      <alignment horizontal="justify" vertical="center" wrapText="1"/>
      <protection hidden="1"/>
    </xf>
    <xf numFmtId="2" fontId="1" fillId="0" borderId="8" xfId="0" applyNumberFormat="1"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4" fontId="2" fillId="3" borderId="5" xfId="0" applyNumberFormat="1" applyFont="1" applyFill="1" applyBorder="1" applyAlignment="1" applyProtection="1">
      <alignment vertical="center" wrapText="1"/>
    </xf>
    <xf numFmtId="2" fontId="1" fillId="3" borderId="5" xfId="0" applyNumberFormat="1" applyFont="1" applyFill="1" applyBorder="1" applyAlignment="1" applyProtection="1">
      <alignment horizontal="center" vertical="center" wrapText="1"/>
    </xf>
    <xf numFmtId="4" fontId="1" fillId="3" borderId="5" xfId="0" applyNumberFormat="1" applyFont="1" applyFill="1" applyBorder="1" applyAlignment="1" applyProtection="1">
      <alignment horizontal="center" vertical="center" wrapText="1"/>
    </xf>
    <xf numFmtId="4" fontId="2" fillId="3" borderId="5" xfId="0" applyNumberFormat="1" applyFont="1" applyFill="1" applyBorder="1" applyAlignment="1" applyProtection="1">
      <alignment horizontal="right" vertical="center" wrapText="1"/>
    </xf>
    <xf numFmtId="4" fontId="2" fillId="3" borderId="23" xfId="1" applyNumberFormat="1" applyFont="1" applyFill="1" applyBorder="1" applyAlignment="1" applyProtection="1">
      <alignment horizontal="right" vertical="center" wrapText="1"/>
    </xf>
    <xf numFmtId="0" fontId="2" fillId="2" borderId="18" xfId="0" applyFont="1" applyFill="1" applyBorder="1" applyAlignment="1" applyProtection="1">
      <alignment horizontal="left" vertical="center" wrapText="1"/>
    </xf>
    <xf numFmtId="0" fontId="2" fillId="4" borderId="24"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2" fillId="4" borderId="26" xfId="0" applyFont="1" applyFill="1" applyBorder="1" applyAlignment="1" applyProtection="1">
      <alignment horizontal="center" vertical="center"/>
    </xf>
    <xf numFmtId="0" fontId="1" fillId="0" borderId="0" xfId="0" applyFont="1" applyAlignment="1" applyProtection="1">
      <alignment vertical="center" wrapText="1"/>
    </xf>
    <xf numFmtId="165" fontId="7" fillId="2" borderId="4" xfId="0" applyNumberFormat="1" applyFont="1" applyFill="1" applyBorder="1" applyAlignment="1" applyProtection="1">
      <alignment horizontal="center" vertical="center"/>
    </xf>
    <xf numFmtId="1" fontId="1" fillId="6" borderId="22" xfId="0" applyNumberFormat="1" applyFont="1" applyFill="1" applyBorder="1" applyAlignment="1" applyProtection="1">
      <alignment horizontal="left" vertical="center" wrapText="1"/>
    </xf>
    <xf numFmtId="4" fontId="2" fillId="6" borderId="5" xfId="0" applyNumberFormat="1" applyFont="1" applyFill="1" applyBorder="1" applyAlignment="1" applyProtection="1">
      <alignment vertical="center" wrapText="1"/>
    </xf>
    <xf numFmtId="2" fontId="1" fillId="6" borderId="5" xfId="0" applyNumberFormat="1" applyFont="1" applyFill="1" applyBorder="1" applyAlignment="1" applyProtection="1">
      <alignment horizontal="center" vertical="center" wrapText="1"/>
    </xf>
    <xf numFmtId="4" fontId="1" fillId="6" borderId="5" xfId="0" applyNumberFormat="1" applyFont="1" applyFill="1" applyBorder="1" applyAlignment="1" applyProtection="1">
      <alignment horizontal="center" vertical="center" wrapText="1"/>
    </xf>
    <xf numFmtId="4" fontId="2" fillId="6" borderId="5" xfId="0" applyNumberFormat="1" applyFont="1" applyFill="1" applyBorder="1" applyAlignment="1" applyProtection="1">
      <alignment horizontal="right" vertical="center" wrapText="1"/>
    </xf>
    <xf numFmtId="1" fontId="2" fillId="0" borderId="19" xfId="0" applyNumberFormat="1" applyFont="1" applyFill="1" applyBorder="1" applyAlignment="1" applyProtection="1">
      <alignment horizontal="center" vertical="center" wrapText="1"/>
    </xf>
    <xf numFmtId="1" fontId="2" fillId="0" borderId="19" xfId="0" applyNumberFormat="1" applyFont="1" applyBorder="1" applyAlignment="1" applyProtection="1">
      <alignment horizontal="center" vertical="center" wrapText="1"/>
    </xf>
    <xf numFmtId="165" fontId="1" fillId="0" borderId="8" xfId="0" applyNumberFormat="1" applyFont="1" applyBorder="1" applyAlignment="1">
      <alignment horizontal="left" vertical="center" wrapText="1"/>
    </xf>
    <xf numFmtId="165" fontId="7" fillId="0" borderId="9" xfId="0" applyNumberFormat="1" applyFont="1" applyFill="1" applyBorder="1" applyAlignment="1" applyProtection="1">
      <alignment horizontal="center" vertical="center" wrapText="1"/>
    </xf>
    <xf numFmtId="2" fontId="7" fillId="0" borderId="8"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4" fontId="7" fillId="0" borderId="8" xfId="0" applyNumberFormat="1" applyFont="1" applyFill="1" applyBorder="1" applyAlignment="1" applyProtection="1">
      <alignment horizontal="right" vertical="center" wrapText="1"/>
    </xf>
    <xf numFmtId="4" fontId="7" fillId="0" borderId="31" xfId="1" applyNumberFormat="1" applyFont="1" applyFill="1" applyBorder="1" applyAlignment="1" applyProtection="1">
      <alignment horizontal="right" vertical="center" wrapText="1"/>
    </xf>
    <xf numFmtId="165" fontId="10" fillId="0" borderId="4" xfId="0" applyNumberFormat="1" applyFont="1" applyBorder="1" applyAlignment="1" applyProtection="1">
      <alignment horizontal="center" vertical="center"/>
    </xf>
    <xf numFmtId="2" fontId="10" fillId="0" borderId="2" xfId="0" applyNumberFormat="1"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4" fontId="10" fillId="0" borderId="2" xfId="0" applyNumberFormat="1" applyFont="1" applyBorder="1" applyAlignment="1" applyProtection="1">
      <alignment horizontal="right" vertical="center" wrapText="1"/>
    </xf>
    <xf numFmtId="4" fontId="10" fillId="0" borderId="31" xfId="1" applyNumberFormat="1" applyFont="1" applyBorder="1" applyAlignment="1" applyProtection="1">
      <alignment horizontal="right" vertical="center" wrapText="1"/>
    </xf>
    <xf numFmtId="4" fontId="11" fillId="2" borderId="18" xfId="0" applyNumberFormat="1" applyFont="1" applyFill="1" applyBorder="1" applyAlignment="1" applyProtection="1">
      <alignment horizontal="center" vertical="center" wrapText="1"/>
    </xf>
    <xf numFmtId="4" fontId="12" fillId="2" borderId="10" xfId="0" applyNumberFormat="1" applyFont="1" applyFill="1" applyBorder="1" applyAlignment="1" applyProtection="1">
      <alignment horizontal="right" wrapText="1"/>
    </xf>
    <xf numFmtId="4" fontId="12" fillId="2" borderId="10" xfId="1" applyNumberFormat="1" applyFont="1" applyFill="1" applyBorder="1" applyAlignment="1" applyProtection="1">
      <alignment horizontal="right" wrapText="1"/>
    </xf>
    <xf numFmtId="166" fontId="11" fillId="0" borderId="6" xfId="0" applyNumberFormat="1" applyFont="1" applyFill="1" applyBorder="1" applyAlignment="1" applyProtection="1">
      <alignment horizontal="right" vertical="center" wrapText="1"/>
      <protection hidden="1"/>
    </xf>
    <xf numFmtId="4" fontId="12" fillId="0" borderId="20" xfId="1" applyNumberFormat="1" applyFont="1" applyFill="1" applyBorder="1" applyAlignment="1">
      <alignment vertical="center" wrapText="1"/>
    </xf>
    <xf numFmtId="4" fontId="12" fillId="0" borderId="19" xfId="0" applyNumberFormat="1" applyFont="1" applyFill="1" applyBorder="1" applyAlignment="1" applyProtection="1">
      <alignment horizontal="right" vertical="center" wrapText="1"/>
    </xf>
    <xf numFmtId="4" fontId="11" fillId="3" borderId="5" xfId="0" applyNumberFormat="1" applyFont="1" applyFill="1" applyBorder="1" applyAlignment="1" applyProtection="1">
      <alignment horizontal="right" vertical="center" wrapText="1"/>
    </xf>
    <xf numFmtId="4" fontId="11" fillId="3" borderId="23" xfId="1" applyNumberFormat="1" applyFont="1" applyFill="1" applyBorder="1" applyAlignment="1" applyProtection="1">
      <alignment horizontal="right" vertical="center" wrapText="1"/>
    </xf>
    <xf numFmtId="4" fontId="13" fillId="0" borderId="8" xfId="0" applyNumberFormat="1" applyFont="1" applyFill="1" applyBorder="1" applyAlignment="1" applyProtection="1">
      <alignment horizontal="right" vertical="center" wrapText="1"/>
    </xf>
    <xf numFmtId="4" fontId="13" fillId="0" borderId="31" xfId="1" applyNumberFormat="1" applyFont="1" applyFill="1" applyBorder="1" applyAlignment="1" applyProtection="1">
      <alignment horizontal="right" vertical="center" wrapText="1"/>
    </xf>
    <xf numFmtId="4" fontId="14" fillId="0" borderId="2" xfId="0" applyNumberFormat="1" applyFont="1" applyBorder="1" applyAlignment="1" applyProtection="1">
      <alignment horizontal="right" vertical="center" wrapText="1"/>
    </xf>
    <xf numFmtId="4" fontId="11" fillId="6" borderId="5" xfId="0" applyNumberFormat="1" applyFont="1" applyFill="1" applyBorder="1" applyAlignment="1" applyProtection="1">
      <alignment horizontal="right" vertical="center" wrapText="1"/>
    </xf>
    <xf numFmtId="4" fontId="11" fillId="6" borderId="23" xfId="1" applyNumberFormat="1" applyFont="1" applyFill="1" applyBorder="1" applyAlignment="1" applyProtection="1">
      <alignment horizontal="right" vertical="center" wrapText="1"/>
    </xf>
    <xf numFmtId="0" fontId="9" fillId="4" borderId="29" xfId="0" applyFont="1" applyFill="1" applyBorder="1" applyAlignment="1" applyProtection="1">
      <alignment horizontal="left" vertical="center"/>
    </xf>
    <xf numFmtId="4" fontId="11" fillId="2" borderId="18" xfId="0" applyNumberFormat="1" applyFont="1" applyFill="1" applyBorder="1" applyAlignment="1" applyProtection="1">
      <alignment horizontal="center" vertical="center" wrapText="1"/>
    </xf>
    <xf numFmtId="4" fontId="2" fillId="2" borderId="10" xfId="0" applyNumberFormat="1"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2" fontId="2" fillId="2" borderId="18" xfId="0" applyNumberFormat="1" applyFont="1" applyFill="1" applyBorder="1" applyAlignment="1" applyProtection="1">
      <alignment horizontal="center" vertical="center" wrapText="1"/>
    </xf>
    <xf numFmtId="4" fontId="14" fillId="0" borderId="32" xfId="1" applyNumberFormat="1" applyFont="1" applyBorder="1" applyAlignment="1" applyProtection="1">
      <alignment horizontal="right" vertical="center" wrapText="1"/>
    </xf>
    <xf numFmtId="4" fontId="1" fillId="0" borderId="7" xfId="0" applyNumberFormat="1" applyFont="1" applyFill="1" applyBorder="1" applyAlignment="1" applyProtection="1">
      <alignment horizontal="right" vertical="center" wrapText="1"/>
    </xf>
    <xf numFmtId="40" fontId="1" fillId="0" borderId="6" xfId="0" applyNumberFormat="1" applyFont="1" applyBorder="1" applyAlignment="1" applyProtection="1">
      <alignment horizontal="right" vertical="center"/>
    </xf>
    <xf numFmtId="4" fontId="1" fillId="0" borderId="6" xfId="0" applyNumberFormat="1" applyFont="1" applyFill="1" applyBorder="1" applyAlignment="1" applyProtection="1">
      <alignment horizontal="right" vertical="center" wrapText="1"/>
    </xf>
    <xf numFmtId="4" fontId="16" fillId="5" borderId="6" xfId="3" applyNumberFormat="1" applyFont="1" applyFill="1" applyBorder="1" applyAlignment="1" applyProtection="1">
      <alignment horizontal="right" vertical="center" wrapText="1"/>
      <protection hidden="1"/>
    </xf>
    <xf numFmtId="4" fontId="1" fillId="0" borderId="33" xfId="0" applyNumberFormat="1" applyFont="1" applyFill="1" applyBorder="1" applyAlignment="1" applyProtection="1">
      <alignment horizontal="right" vertical="center" wrapText="1"/>
    </xf>
    <xf numFmtId="0" fontId="1" fillId="0" borderId="0" xfId="0" applyFont="1" applyBorder="1" applyAlignment="1">
      <alignment vertical="top"/>
    </xf>
    <xf numFmtId="0" fontId="1" fillId="5" borderId="8" xfId="0" applyFont="1" applyFill="1" applyBorder="1" applyAlignment="1">
      <alignment horizontal="justify" vertical="top" wrapText="1"/>
    </xf>
    <xf numFmtId="4" fontId="1" fillId="0" borderId="19" xfId="0" applyNumberFormat="1" applyFont="1" applyFill="1" applyBorder="1" applyAlignment="1" applyProtection="1">
      <alignment horizontal="right" vertical="center" wrapText="1"/>
    </xf>
    <xf numFmtId="0" fontId="3" fillId="0" borderId="0" xfId="0" applyFont="1" applyBorder="1" applyAlignment="1">
      <alignment vertical="center"/>
    </xf>
    <xf numFmtId="166" fontId="11" fillId="0" borderId="7" xfId="0" applyNumberFormat="1" applyFont="1" applyFill="1" applyBorder="1" applyAlignment="1" applyProtection="1">
      <alignment horizontal="right" vertical="center" wrapText="1"/>
    </xf>
    <xf numFmtId="4" fontId="17" fillId="0" borderId="20" xfId="1" applyNumberFormat="1" applyFont="1" applyFill="1" applyBorder="1" applyAlignment="1">
      <alignment vertical="center" wrapText="1"/>
    </xf>
    <xf numFmtId="165" fontId="1" fillId="0" borderId="8" xfId="0" applyNumberFormat="1" applyFont="1" applyBorder="1" applyAlignment="1" applyProtection="1">
      <alignment horizontal="center" vertical="center" wrapText="1"/>
    </xf>
    <xf numFmtId="40" fontId="1" fillId="0" borderId="31" xfId="0" applyNumberFormat="1" applyFont="1" applyBorder="1" applyAlignment="1" applyProtection="1">
      <alignment horizontal="right" vertical="center"/>
    </xf>
    <xf numFmtId="0" fontId="1" fillId="0" borderId="0" xfId="0" applyFont="1" applyAlignment="1" applyProtection="1">
      <alignment wrapText="1"/>
      <protection hidden="1"/>
    </xf>
    <xf numFmtId="4" fontId="1" fillId="5" borderId="7" xfId="0" applyNumberFormat="1" applyFont="1" applyFill="1" applyBorder="1" applyAlignment="1" applyProtection="1">
      <alignment horizontal="right" vertical="center" wrapText="1"/>
      <protection hidden="1"/>
    </xf>
    <xf numFmtId="0" fontId="1" fillId="0" borderId="7" xfId="0" applyFont="1" applyFill="1" applyBorder="1" applyAlignment="1" applyProtection="1">
      <alignment horizontal="left" vertical="center" wrapText="1"/>
      <protection hidden="1"/>
    </xf>
    <xf numFmtId="4" fontId="1" fillId="0" borderId="20" xfId="1" applyNumberFormat="1" applyFont="1" applyFill="1" applyBorder="1" applyAlignment="1" applyProtection="1">
      <alignment vertical="center" wrapText="1"/>
      <protection hidden="1"/>
    </xf>
    <xf numFmtId="0" fontId="1" fillId="0" borderId="7" xfId="0" applyFont="1" applyFill="1" applyBorder="1" applyAlignment="1" applyProtection="1">
      <alignment vertical="top" wrapText="1"/>
      <protection hidden="1"/>
    </xf>
    <xf numFmtId="0" fontId="1" fillId="0" borderId="8" xfId="0" applyFont="1" applyFill="1" applyBorder="1" applyAlignment="1" applyProtection="1">
      <alignment vertical="center" wrapText="1"/>
      <protection hidden="1"/>
    </xf>
    <xf numFmtId="0" fontId="1" fillId="0" borderId="0" xfId="0" applyFont="1" applyAlignment="1" applyProtection="1">
      <protection hidden="1"/>
    </xf>
    <xf numFmtId="0" fontId="1" fillId="0" borderId="0" xfId="0" applyNumberFormat="1" applyFont="1" applyAlignment="1" applyProtection="1">
      <alignment horizontal="left"/>
      <protection hidden="1"/>
    </xf>
    <xf numFmtId="0" fontId="1" fillId="0" borderId="7" xfId="0" applyFont="1" applyFill="1" applyBorder="1" applyAlignment="1" applyProtection="1">
      <alignment horizontal="justify" vertical="center" wrapText="1"/>
      <protection hidden="1"/>
    </xf>
    <xf numFmtId="165" fontId="1" fillId="0" borderId="8" xfId="0" applyNumberFormat="1" applyFont="1" applyBorder="1" applyAlignment="1" applyProtection="1">
      <alignment horizontal="left" vertical="center" wrapText="1"/>
      <protection hidden="1"/>
    </xf>
    <xf numFmtId="166" fontId="1" fillId="5" borderId="21" xfId="0" applyNumberFormat="1" applyFont="1" applyFill="1" applyBorder="1" applyAlignment="1" applyProtection="1">
      <alignment horizontal="right" vertical="center" wrapText="1"/>
      <protection hidden="1"/>
    </xf>
    <xf numFmtId="0" fontId="1" fillId="0" borderId="7" xfId="0" applyFont="1" applyBorder="1" applyAlignment="1" applyProtection="1">
      <alignment horizontal="left" vertical="center" wrapText="1"/>
      <protection hidden="1"/>
    </xf>
    <xf numFmtId="165" fontId="1" fillId="0" borderId="7" xfId="0" applyNumberFormat="1" applyFont="1" applyFill="1" applyBorder="1" applyAlignment="1" applyProtection="1">
      <alignment horizontal="left" vertical="center" wrapText="1"/>
      <protection hidden="1"/>
    </xf>
    <xf numFmtId="4" fontId="3" fillId="7" borderId="8" xfId="0" applyNumberFormat="1" applyFont="1" applyFill="1" applyBorder="1" applyAlignment="1" applyProtection="1">
      <alignment horizontal="right" vertical="center" wrapText="1"/>
      <protection hidden="1"/>
    </xf>
    <xf numFmtId="4" fontId="3" fillId="7" borderId="31" xfId="1" applyNumberFormat="1" applyFont="1" applyFill="1" applyBorder="1" applyAlignment="1" applyProtection="1">
      <alignment horizontal="right" vertical="center" wrapText="1"/>
      <protection hidden="1"/>
    </xf>
    <xf numFmtId="4" fontId="3" fillId="7" borderId="9" xfId="0" applyNumberFormat="1" applyFont="1" applyFill="1" applyBorder="1" applyAlignment="1" applyProtection="1">
      <alignment horizontal="right" vertical="center" wrapText="1"/>
      <protection hidden="1"/>
    </xf>
    <xf numFmtId="0" fontId="3" fillId="7" borderId="0" xfId="0" applyFont="1" applyFill="1" applyAlignment="1" applyProtection="1">
      <alignment horizontal="right" vertical="center"/>
      <protection hidden="1"/>
    </xf>
    <xf numFmtId="0" fontId="3" fillId="7" borderId="0" xfId="0" applyFont="1" applyFill="1" applyAlignment="1" applyProtection="1">
      <alignment vertical="center"/>
      <protection hidden="1"/>
    </xf>
    <xf numFmtId="0" fontId="3" fillId="7" borderId="0" xfId="0" applyFont="1" applyFill="1" applyAlignment="1" applyProtection="1">
      <alignment vertical="center" wrapText="1"/>
      <protection hidden="1"/>
    </xf>
    <xf numFmtId="165" fontId="1" fillId="0" borderId="9" xfId="0" applyNumberFormat="1" applyFont="1" applyBorder="1" applyAlignment="1" applyProtection="1">
      <alignment horizontal="center" vertical="center" wrapText="1"/>
      <protection hidden="1"/>
    </xf>
    <xf numFmtId="0" fontId="1" fillId="0" borderId="0" xfId="0" applyNumberFormat="1" applyFont="1" applyBorder="1" applyAlignment="1" applyProtection="1">
      <alignment horizontal="left"/>
      <protection hidden="1"/>
    </xf>
    <xf numFmtId="0" fontId="1" fillId="0" borderId="7" xfId="0" applyFont="1" applyFill="1" applyBorder="1" applyAlignment="1" applyProtection="1">
      <alignment horizontal="left" vertical="center"/>
      <protection hidden="1"/>
    </xf>
    <xf numFmtId="0" fontId="1" fillId="0" borderId="7" xfId="0" applyFont="1" applyFill="1" applyBorder="1" applyAlignment="1" applyProtection="1">
      <alignment horizontal="center" vertical="center"/>
      <protection hidden="1"/>
    </xf>
    <xf numFmtId="4" fontId="1" fillId="7" borderId="19" xfId="0" applyNumberFormat="1" applyFont="1" applyFill="1" applyBorder="1" applyAlignment="1" applyProtection="1">
      <alignment horizontal="right" vertical="center"/>
      <protection locked="0"/>
    </xf>
    <xf numFmtId="0" fontId="2" fillId="0" borderId="7" xfId="0" applyFont="1" applyBorder="1" applyAlignment="1" applyProtection="1">
      <alignment horizontal="left" vertical="center" wrapText="1"/>
      <protection hidden="1"/>
    </xf>
    <xf numFmtId="0" fontId="2" fillId="0" borderId="7" xfId="0" applyFont="1" applyFill="1" applyBorder="1" applyAlignment="1" applyProtection="1">
      <alignment horizontal="left" vertical="center" wrapText="1"/>
      <protection hidden="1"/>
    </xf>
    <xf numFmtId="0" fontId="1" fillId="0" borderId="7" xfId="0" applyFont="1" applyBorder="1" applyAlignment="1" applyProtection="1">
      <alignment horizontal="justify" vertical="center" wrapText="1"/>
      <protection hidden="1"/>
    </xf>
    <xf numFmtId="0" fontId="2" fillId="7" borderId="7" xfId="0" applyFont="1" applyFill="1" applyBorder="1" applyAlignment="1" applyProtection="1">
      <alignment horizontal="left" vertical="center" wrapText="1"/>
      <protection hidden="1"/>
    </xf>
    <xf numFmtId="2" fontId="1" fillId="0" borderId="7" xfId="0" applyNumberFormat="1" applyFont="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7" xfId="0" applyFont="1" applyFill="1" applyBorder="1" applyAlignment="1" applyProtection="1">
      <alignment vertical="center" wrapText="1"/>
      <protection hidden="1"/>
    </xf>
    <xf numFmtId="165" fontId="2" fillId="3" borderId="34" xfId="0" applyNumberFormat="1" applyFont="1" applyFill="1" applyBorder="1" applyAlignment="1" applyProtection="1">
      <alignment horizontal="center" vertical="center" wrapText="1"/>
      <protection hidden="1"/>
    </xf>
    <xf numFmtId="1" fontId="2" fillId="3" borderId="35" xfId="0" applyNumberFormat="1" applyFont="1" applyFill="1" applyBorder="1" applyAlignment="1" applyProtection="1">
      <alignment horizontal="left" vertical="center" wrapText="1"/>
      <protection hidden="1"/>
    </xf>
    <xf numFmtId="0" fontId="2" fillId="3" borderId="35" xfId="0" applyFont="1" applyFill="1" applyBorder="1" applyAlignment="1" applyProtection="1">
      <alignment vertical="center" wrapText="1"/>
      <protection hidden="1"/>
    </xf>
    <xf numFmtId="1" fontId="1" fillId="3" borderId="35" xfId="0" applyNumberFormat="1"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4" fontId="1" fillId="3" borderId="35" xfId="0" applyNumberFormat="1" applyFont="1" applyFill="1" applyBorder="1" applyAlignment="1" applyProtection="1">
      <alignment horizontal="right" vertical="center" wrapText="1"/>
      <protection hidden="1"/>
    </xf>
    <xf numFmtId="4" fontId="1" fillId="3" borderId="36" xfId="1" applyNumberFormat="1" applyFont="1" applyFill="1" applyBorder="1" applyAlignment="1" applyProtection="1">
      <alignment horizontal="right" vertical="center" wrapText="1"/>
      <protection hidden="1"/>
    </xf>
    <xf numFmtId="4" fontId="1" fillId="3" borderId="34" xfId="0" applyNumberFormat="1" applyFont="1" applyFill="1" applyBorder="1" applyAlignment="1" applyProtection="1">
      <alignment horizontal="right" vertical="center" wrapText="1"/>
      <protection hidden="1"/>
    </xf>
    <xf numFmtId="0" fontId="1" fillId="0" borderId="0" xfId="0" applyFont="1" applyAlignment="1" applyProtection="1">
      <alignment horizontal="righ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165" fontId="2" fillId="7" borderId="9" xfId="0" applyNumberFormat="1" applyFont="1" applyFill="1" applyBorder="1" applyAlignment="1" applyProtection="1">
      <alignment horizontal="center" vertical="center" wrapText="1"/>
      <protection hidden="1"/>
    </xf>
    <xf numFmtId="1" fontId="2" fillId="7" borderId="8" xfId="0" applyNumberFormat="1" applyFont="1" applyFill="1" applyBorder="1" applyAlignment="1" applyProtection="1">
      <alignment horizontal="left" vertical="center" wrapText="1"/>
      <protection hidden="1"/>
    </xf>
    <xf numFmtId="1" fontId="1" fillId="7" borderId="8" xfId="0" applyNumberFormat="1" applyFont="1" applyFill="1" applyBorder="1" applyAlignment="1" applyProtection="1">
      <alignment horizontal="center" vertical="center" wrapText="1"/>
      <protection hidden="1"/>
    </xf>
    <xf numFmtId="0" fontId="1" fillId="7" borderId="7" xfId="0" applyFont="1" applyFill="1" applyBorder="1" applyAlignment="1" applyProtection="1">
      <alignment horizontal="center" vertical="center"/>
      <protection hidden="1"/>
    </xf>
    <xf numFmtId="4" fontId="1" fillId="7" borderId="8" xfId="0" applyNumberFormat="1" applyFont="1" applyFill="1" applyBorder="1" applyAlignment="1" applyProtection="1">
      <alignment horizontal="right" vertical="center" wrapText="1"/>
      <protection hidden="1"/>
    </xf>
    <xf numFmtId="4" fontId="1" fillId="7" borderId="31" xfId="1" applyNumberFormat="1" applyFont="1" applyFill="1" applyBorder="1" applyAlignment="1" applyProtection="1">
      <alignment horizontal="right" vertical="center" wrapText="1"/>
      <protection hidden="1"/>
    </xf>
    <xf numFmtId="4" fontId="1" fillId="7" borderId="9" xfId="0" applyNumberFormat="1" applyFont="1" applyFill="1" applyBorder="1" applyAlignment="1" applyProtection="1">
      <alignment horizontal="right" vertical="center" wrapText="1"/>
      <protection hidden="1"/>
    </xf>
    <xf numFmtId="0" fontId="1" fillId="7" borderId="0" xfId="0" applyFont="1" applyFill="1" applyAlignment="1" applyProtection="1">
      <alignment horizontal="right" vertical="center"/>
      <protection hidden="1"/>
    </xf>
    <xf numFmtId="0" fontId="1" fillId="7" borderId="0" xfId="0" applyFont="1" applyFill="1" applyAlignment="1" applyProtection="1">
      <alignment vertical="center"/>
      <protection hidden="1"/>
    </xf>
    <xf numFmtId="0" fontId="1" fillId="7" borderId="0" xfId="0" applyFont="1" applyFill="1" applyAlignment="1" applyProtection="1">
      <alignment vertical="center" wrapText="1"/>
      <protection hidden="1"/>
    </xf>
    <xf numFmtId="0" fontId="2" fillId="0" borderId="37" xfId="0" applyFont="1" applyFill="1" applyBorder="1" applyAlignment="1" applyProtection="1">
      <alignment horizontal="center" vertical="center" wrapText="1"/>
      <protection hidden="1"/>
    </xf>
    <xf numFmtId="1" fontId="1" fillId="0" borderId="8" xfId="0" applyNumberFormat="1" applyFont="1" applyFill="1" applyBorder="1" applyAlignment="1" applyProtection="1">
      <alignment horizontal="left" vertical="center" wrapText="1"/>
      <protection hidden="1"/>
    </xf>
    <xf numFmtId="2" fontId="1" fillId="0" borderId="8" xfId="0" applyNumberFormat="1" applyFont="1" applyFill="1" applyBorder="1" applyAlignment="1" applyProtection="1">
      <alignment horizontal="center" vertical="center" wrapText="1"/>
      <protection hidden="1"/>
    </xf>
    <xf numFmtId="165" fontId="1" fillId="0" borderId="7" xfId="0" applyNumberFormat="1" applyFont="1" applyBorder="1" applyAlignment="1" applyProtection="1">
      <alignment horizontal="center" vertical="center" wrapText="1"/>
      <protection hidden="1"/>
    </xf>
    <xf numFmtId="4" fontId="1" fillId="0" borderId="19" xfId="0" applyNumberFormat="1" applyFont="1" applyFill="1" applyBorder="1" applyAlignment="1" applyProtection="1">
      <alignment horizontal="right" vertical="center" wrapText="1"/>
      <protection hidden="1"/>
    </xf>
    <xf numFmtId="2" fontId="1" fillId="0" borderId="7" xfId="0" applyNumberFormat="1" applyFont="1" applyBorder="1" applyAlignment="1" applyProtection="1">
      <alignment horizontal="center" vertical="center"/>
      <protection hidden="1"/>
    </xf>
    <xf numFmtId="4" fontId="1" fillId="7" borderId="7" xfId="0" applyNumberFormat="1" applyFont="1" applyFill="1" applyBorder="1" applyAlignment="1" applyProtection="1">
      <alignment horizontal="right" vertical="center" wrapText="1"/>
      <protection hidden="1"/>
    </xf>
    <xf numFmtId="0" fontId="1" fillId="0" borderId="0" xfId="0" applyFont="1" applyFill="1" applyAlignment="1" applyProtection="1">
      <alignment horizontal="right" vertical="center"/>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vertical="center" wrapText="1"/>
      <protection hidden="1"/>
    </xf>
    <xf numFmtId="2" fontId="1" fillId="0" borderId="8" xfId="0" applyNumberFormat="1" applyFont="1" applyBorder="1" applyAlignment="1" applyProtection="1">
      <alignment horizontal="center" vertical="center" wrapText="1"/>
      <protection hidden="1"/>
    </xf>
    <xf numFmtId="165" fontId="1" fillId="0" borderId="7" xfId="0" applyNumberFormat="1" applyFont="1" applyFill="1" applyBorder="1" applyAlignment="1" applyProtection="1">
      <alignment horizontal="center" vertical="center" wrapText="1"/>
      <protection hidden="1"/>
    </xf>
    <xf numFmtId="165" fontId="1" fillId="0" borderId="4" xfId="0" applyNumberFormat="1" applyFont="1" applyFill="1" applyBorder="1" applyAlignment="1" applyProtection="1">
      <alignment horizontal="center" vertical="center" wrapText="1"/>
      <protection hidden="1"/>
    </xf>
    <xf numFmtId="0" fontId="19" fillId="0" borderId="0" xfId="0" applyFont="1" applyFill="1" applyAlignment="1" applyProtection="1">
      <alignment vertical="center" wrapText="1"/>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vertical="center" wrapText="1"/>
      <protection hidden="1"/>
    </xf>
    <xf numFmtId="165" fontId="2" fillId="0" borderId="4" xfId="0" applyNumberFormat="1" applyFont="1" applyFill="1" applyBorder="1" applyAlignment="1" applyProtection="1">
      <alignment horizontal="center" vertical="center" wrapText="1"/>
      <protection hidden="1"/>
    </xf>
    <xf numFmtId="0" fontId="1" fillId="0" borderId="0" xfId="0" applyFont="1" applyFill="1" applyAlignment="1" applyProtection="1">
      <protection hidden="1"/>
    </xf>
    <xf numFmtId="4" fontId="1" fillId="7" borderId="20" xfId="1" applyNumberFormat="1" applyFont="1" applyFill="1" applyBorder="1" applyAlignment="1" applyProtection="1">
      <alignment vertical="center" wrapText="1"/>
      <protection hidden="1"/>
    </xf>
    <xf numFmtId="0" fontId="1" fillId="0" borderId="7" xfId="0" applyNumberFormat="1" applyFont="1" applyBorder="1" applyAlignment="1" applyProtection="1">
      <alignment horizontal="left" vertical="center"/>
      <protection hidden="1"/>
    </xf>
    <xf numFmtId="0" fontId="1" fillId="0" borderId="8" xfId="0" applyNumberFormat="1" applyFont="1" applyBorder="1" applyAlignment="1" applyProtection="1">
      <alignment horizontal="left" vertical="center"/>
      <protection hidden="1"/>
    </xf>
    <xf numFmtId="165" fontId="1" fillId="0" borderId="9" xfId="0" applyNumberFormat="1" applyFont="1" applyBorder="1" applyAlignment="1" applyProtection="1">
      <alignment horizontal="left" vertical="center" wrapText="1"/>
      <protection hidden="1"/>
    </xf>
    <xf numFmtId="2" fontId="1" fillId="7" borderId="7" xfId="0" applyNumberFormat="1" applyFont="1" applyFill="1" applyBorder="1" applyAlignment="1" applyProtection="1">
      <alignment horizontal="center" vertical="center"/>
      <protection hidden="1"/>
    </xf>
    <xf numFmtId="0" fontId="1" fillId="7" borderId="7" xfId="0" applyFont="1" applyFill="1" applyBorder="1" applyAlignment="1" applyProtection="1">
      <alignment horizontal="center" vertical="center" wrapText="1"/>
      <protection hidden="1"/>
    </xf>
    <xf numFmtId="165" fontId="1" fillId="0" borderId="4" xfId="0" applyNumberFormat="1" applyFont="1" applyBorder="1" applyAlignment="1" applyProtection="1">
      <alignment horizontal="left" vertical="center" wrapText="1"/>
      <protection hidden="1"/>
    </xf>
    <xf numFmtId="165" fontId="1" fillId="0" borderId="9" xfId="0" applyNumberFormat="1" applyFont="1" applyFill="1" applyBorder="1" applyAlignment="1" applyProtection="1">
      <alignment horizontal="center" vertical="center" wrapText="1"/>
      <protection hidden="1"/>
    </xf>
    <xf numFmtId="0" fontId="2" fillId="7" borderId="4" xfId="0" applyFont="1" applyFill="1" applyBorder="1" applyAlignment="1" applyProtection="1">
      <alignment horizontal="center" vertical="center" wrapText="1"/>
      <protection hidden="1"/>
    </xf>
    <xf numFmtId="0" fontId="2" fillId="7" borderId="7" xfId="0" applyNumberFormat="1" applyFont="1" applyFill="1" applyBorder="1" applyAlignment="1" applyProtection="1">
      <alignment horizontal="left" vertical="center" wrapText="1"/>
      <protection hidden="1"/>
    </xf>
    <xf numFmtId="2" fontId="1" fillId="7" borderId="7" xfId="0" applyNumberFormat="1" applyFont="1" applyFill="1" applyBorder="1" applyAlignment="1" applyProtection="1">
      <alignment horizontal="center" vertical="center" wrapText="1"/>
      <protection hidden="1"/>
    </xf>
    <xf numFmtId="0" fontId="1" fillId="7" borderId="7" xfId="0" applyFont="1" applyFill="1" applyBorder="1" applyAlignment="1" applyProtection="1">
      <alignment vertical="center" wrapText="1"/>
      <protection hidden="1"/>
    </xf>
    <xf numFmtId="4" fontId="2" fillId="7" borderId="7" xfId="0" applyNumberFormat="1" applyFont="1" applyFill="1" applyBorder="1" applyAlignment="1" applyProtection="1">
      <alignment horizontal="right" vertical="center" wrapText="1"/>
      <protection hidden="1"/>
    </xf>
    <xf numFmtId="0" fontId="1" fillId="7" borderId="6" xfId="0" applyFont="1" applyFill="1" applyBorder="1" applyAlignment="1" applyProtection="1">
      <alignment horizontal="right" vertical="center" wrapText="1"/>
      <protection hidden="1"/>
    </xf>
    <xf numFmtId="166" fontId="1" fillId="7" borderId="7" xfId="0" applyNumberFormat="1" applyFont="1" applyFill="1" applyBorder="1" applyAlignment="1" applyProtection="1">
      <alignment horizontal="right" vertical="center" wrapText="1"/>
      <protection hidden="1"/>
    </xf>
    <xf numFmtId="166" fontId="1" fillId="7" borderId="6" xfId="0" applyNumberFormat="1" applyFont="1" applyFill="1" applyBorder="1" applyAlignment="1" applyProtection="1">
      <alignment horizontal="right" vertical="center"/>
      <protection hidden="1"/>
    </xf>
    <xf numFmtId="0" fontId="1" fillId="7" borderId="0" xfId="0" applyFont="1" applyFill="1" applyAlignment="1" applyProtection="1">
      <protection hidden="1"/>
    </xf>
    <xf numFmtId="0" fontId="1" fillId="7" borderId="0" xfId="0" applyNumberFormat="1" applyFont="1" applyFill="1" applyAlignment="1" applyProtection="1">
      <alignment horizontal="left"/>
      <protection hidden="1"/>
    </xf>
    <xf numFmtId="0" fontId="1" fillId="7" borderId="0" xfId="0" applyFont="1" applyFill="1" applyAlignment="1" applyProtection="1">
      <alignment wrapText="1"/>
      <protection hidden="1"/>
    </xf>
    <xf numFmtId="0" fontId="2" fillId="0" borderId="4" xfId="0" applyFont="1" applyFill="1" applyBorder="1" applyAlignment="1" applyProtection="1">
      <alignment horizontal="center" vertical="center" wrapText="1"/>
      <protection hidden="1"/>
    </xf>
    <xf numFmtId="2" fontId="1" fillId="0" borderId="7" xfId="0" applyNumberFormat="1" applyFont="1" applyFill="1" applyBorder="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 fillId="0" borderId="7" xfId="0" applyFont="1" applyFill="1" applyBorder="1" applyAlignment="1" applyProtection="1">
      <alignment vertical="center"/>
      <protection hidden="1"/>
    </xf>
    <xf numFmtId="4" fontId="1" fillId="7" borderId="19" xfId="0" applyNumberFormat="1" applyFont="1" applyFill="1" applyBorder="1" applyAlignment="1" applyProtection="1">
      <alignment horizontal="right" vertical="center" wrapText="1"/>
      <protection locked="0"/>
    </xf>
    <xf numFmtId="0" fontId="1" fillId="0" borderId="0" xfId="0" applyFont="1" applyBorder="1" applyProtection="1">
      <protection hidden="1"/>
    </xf>
    <xf numFmtId="0" fontId="1" fillId="0" borderId="0" xfId="0" applyFont="1" applyFill="1" applyAlignment="1" applyProtection="1">
      <alignment wrapText="1"/>
      <protection hidden="1"/>
    </xf>
    <xf numFmtId="0" fontId="1" fillId="0" borderId="4" xfId="0" applyFont="1" applyBorder="1" applyAlignment="1" applyProtection="1">
      <alignment horizontal="center" vertical="center" wrapText="1"/>
      <protection hidden="1"/>
    </xf>
    <xf numFmtId="0" fontId="2" fillId="0" borderId="7" xfId="0" applyNumberFormat="1" applyFont="1" applyBorder="1" applyAlignment="1" applyProtection="1">
      <alignment horizontal="left" vertical="center"/>
      <protection hidden="1"/>
    </xf>
    <xf numFmtId="4" fontId="1" fillId="0" borderId="7" xfId="0" applyNumberFormat="1" applyFont="1" applyFill="1" applyBorder="1" applyAlignment="1" applyProtection="1">
      <alignment horizontal="right" vertical="center"/>
      <protection hidden="1"/>
    </xf>
    <xf numFmtId="4" fontId="1" fillId="0" borderId="6" xfId="0" applyNumberFormat="1" applyFont="1" applyBorder="1" applyAlignment="1" applyProtection="1">
      <alignment horizontal="right" vertical="center"/>
      <protection hidden="1"/>
    </xf>
    <xf numFmtId="4" fontId="1" fillId="0" borderId="33" xfId="0" applyNumberFormat="1" applyFont="1" applyFill="1" applyBorder="1" applyAlignment="1" applyProtection="1">
      <alignment horizontal="right" vertical="center" wrapText="1"/>
      <protection hidden="1"/>
    </xf>
    <xf numFmtId="4" fontId="1" fillId="0" borderId="7" xfId="0" applyNumberFormat="1" applyFont="1" applyFill="1" applyBorder="1" applyAlignment="1" applyProtection="1">
      <alignment horizontal="right" vertical="center" wrapText="1"/>
      <protection hidden="1"/>
    </xf>
    <xf numFmtId="0" fontId="1" fillId="0" borderId="4" xfId="0" applyFont="1" applyFill="1" applyBorder="1" applyAlignment="1" applyProtection="1">
      <alignment horizontal="center" vertical="center" wrapText="1"/>
      <protection hidden="1"/>
    </xf>
    <xf numFmtId="4" fontId="1" fillId="0" borderId="31" xfId="1" applyNumberFormat="1" applyFont="1" applyFill="1" applyBorder="1" applyAlignment="1" applyProtection="1">
      <alignment horizontal="right" vertical="center" wrapText="1"/>
      <protection hidden="1"/>
    </xf>
    <xf numFmtId="1" fontId="2" fillId="0" borderId="8" xfId="0" applyNumberFormat="1" applyFont="1" applyFill="1" applyBorder="1" applyAlignment="1" applyProtection="1">
      <alignment horizontal="left" vertical="center" wrapText="1"/>
      <protection hidden="1"/>
    </xf>
    <xf numFmtId="4" fontId="1" fillId="0" borderId="8" xfId="0" applyNumberFormat="1" applyFont="1" applyFill="1" applyBorder="1" applyAlignment="1" applyProtection="1">
      <alignment horizontal="right" vertical="center" wrapText="1"/>
      <protection hidden="1"/>
    </xf>
    <xf numFmtId="4" fontId="1" fillId="0" borderId="9" xfId="0" applyNumberFormat="1" applyFont="1" applyFill="1" applyBorder="1" applyAlignment="1" applyProtection="1">
      <alignment horizontal="right" vertical="center" wrapText="1"/>
      <protection hidden="1"/>
    </xf>
    <xf numFmtId="165" fontId="1" fillId="0" borderId="4" xfId="0" applyNumberFormat="1" applyFont="1" applyBorder="1" applyAlignment="1" applyProtection="1">
      <alignment horizontal="center" vertical="center"/>
      <protection hidden="1"/>
    </xf>
    <xf numFmtId="0" fontId="1" fillId="0" borderId="0" xfId="0" applyFont="1" applyBorder="1" applyAlignment="1" applyProtection="1">
      <protection hidden="1"/>
    </xf>
    <xf numFmtId="0" fontId="1" fillId="0" borderId="0" xfId="0" applyFont="1" applyBorder="1" applyAlignment="1" applyProtection="1">
      <alignment wrapText="1"/>
      <protection hidden="1"/>
    </xf>
    <xf numFmtId="165" fontId="0" fillId="0" borderId="4" xfId="0" applyNumberFormat="1" applyFont="1" applyFill="1" applyBorder="1" applyAlignment="1" applyProtection="1">
      <alignment horizontal="center" vertical="center" wrapText="1"/>
      <protection hidden="1"/>
    </xf>
    <xf numFmtId="4" fontId="1" fillId="0" borderId="6" xfId="0" applyNumberFormat="1" applyFont="1" applyFill="1" applyBorder="1" applyAlignment="1" applyProtection="1">
      <alignment horizontal="right" vertical="center" wrapText="1"/>
      <protection hidden="1"/>
    </xf>
    <xf numFmtId="4" fontId="1" fillId="0" borderId="7" xfId="0" applyNumberFormat="1" applyFont="1" applyBorder="1" applyAlignment="1" applyProtection="1">
      <alignment horizontal="right" vertical="center" wrapText="1"/>
      <protection hidden="1"/>
    </xf>
    <xf numFmtId="4" fontId="1" fillId="0" borderId="6" xfId="0" applyNumberFormat="1" applyFont="1" applyBorder="1" applyAlignment="1" applyProtection="1">
      <alignment horizontal="right" vertical="center" wrapText="1"/>
      <protection hidden="1"/>
    </xf>
    <xf numFmtId="0" fontId="1" fillId="0" borderId="0" xfId="0" applyFont="1" applyProtection="1">
      <protection hidden="1"/>
    </xf>
    <xf numFmtId="4" fontId="1" fillId="5" borderId="7" xfId="0" applyNumberFormat="1" applyFont="1" applyFill="1" applyBorder="1" applyAlignment="1" applyProtection="1">
      <alignment horizontal="right" vertical="center"/>
      <protection hidden="1"/>
    </xf>
    <xf numFmtId="1" fontId="2" fillId="0" borderId="7" xfId="0" applyNumberFormat="1" applyFont="1" applyFill="1" applyBorder="1" applyAlignment="1">
      <alignment horizontal="left" vertical="center" wrapText="1"/>
    </xf>
    <xf numFmtId="2" fontId="1" fillId="0" borderId="7" xfId="0" applyNumberFormat="1" applyFont="1" applyBorder="1" applyAlignment="1">
      <alignment horizontal="center" vertical="center" wrapText="1"/>
    </xf>
    <xf numFmtId="4" fontId="0" fillId="5" borderId="8" xfId="0" applyNumberFormat="1" applyFont="1" applyFill="1" applyBorder="1" applyAlignment="1">
      <alignment horizontal="right" vertical="center" wrapText="1"/>
    </xf>
    <xf numFmtId="166" fontId="0" fillId="5" borderId="38" xfId="0" applyNumberFormat="1" applyFont="1" applyFill="1" applyBorder="1" applyAlignment="1" applyProtection="1">
      <alignment horizontal="right" vertical="center" wrapText="1"/>
    </xf>
    <xf numFmtId="4" fontId="17" fillId="0" borderId="19" xfId="0" applyNumberFormat="1" applyFont="1" applyFill="1" applyBorder="1" applyAlignment="1" applyProtection="1">
      <alignment horizontal="right" vertical="center" wrapText="1"/>
      <protection locked="0"/>
    </xf>
    <xf numFmtId="1" fontId="4" fillId="0" borderId="39" xfId="0" applyNumberFormat="1" applyFont="1" applyBorder="1" applyAlignment="1">
      <alignment horizontal="left" vertical="top"/>
    </xf>
    <xf numFmtId="166" fontId="1" fillId="5" borderId="40" xfId="0" applyNumberFormat="1" applyFont="1" applyFill="1" applyBorder="1" applyAlignment="1" applyProtection="1">
      <alignment horizontal="right" vertical="center" wrapText="1"/>
    </xf>
    <xf numFmtId="166" fontId="1" fillId="5" borderId="41" xfId="0" applyNumberFormat="1" applyFont="1" applyFill="1" applyBorder="1" applyAlignment="1" applyProtection="1">
      <alignment horizontal="right" vertical="center"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4" fontId="2" fillId="3" borderId="42" xfId="1" applyNumberFormat="1" applyFont="1" applyFill="1" applyBorder="1" applyAlignment="1" applyProtection="1">
      <alignment horizontal="right" vertical="center" wrapText="1"/>
    </xf>
    <xf numFmtId="4" fontId="2" fillId="6" borderId="42" xfId="1" applyNumberFormat="1" applyFont="1" applyFill="1" applyBorder="1" applyAlignment="1" applyProtection="1">
      <alignment horizontal="right" vertical="center" wrapText="1"/>
    </xf>
    <xf numFmtId="0" fontId="1" fillId="0" borderId="0" xfId="0" applyFont="1" applyBorder="1" applyAlignment="1" applyProtection="1">
      <alignment vertical="center" wrapText="1"/>
    </xf>
    <xf numFmtId="4" fontId="1" fillId="7" borderId="7" xfId="0" applyNumberFormat="1" applyFont="1" applyFill="1" applyBorder="1" applyAlignment="1" applyProtection="1">
      <alignment horizontal="right" vertical="center" wrapText="1"/>
      <protection locked="0"/>
    </xf>
    <xf numFmtId="4" fontId="1" fillId="7" borderId="8" xfId="0" applyNumberFormat="1" applyFont="1" applyFill="1" applyBorder="1" applyAlignment="1" applyProtection="1">
      <alignment horizontal="right" vertical="center" wrapText="1"/>
      <protection locked="0"/>
    </xf>
    <xf numFmtId="4" fontId="1" fillId="7" borderId="7" xfId="0" applyNumberFormat="1" applyFont="1" applyFill="1" applyBorder="1" applyAlignment="1" applyProtection="1">
      <alignment horizontal="right" vertical="center"/>
      <protection locked="0"/>
    </xf>
    <xf numFmtId="4" fontId="1" fillId="7" borderId="8" xfId="0" applyNumberFormat="1" applyFont="1" applyFill="1" applyBorder="1" applyAlignment="1" applyProtection="1">
      <alignment horizontal="right" vertical="center" wrapText="1"/>
      <protection locked="0" hidden="1"/>
    </xf>
    <xf numFmtId="4" fontId="1" fillId="5" borderId="7" xfId="0" applyNumberFormat="1" applyFont="1" applyFill="1" applyBorder="1" applyAlignment="1" applyProtection="1">
      <alignment horizontal="right" vertical="center" wrapText="1"/>
      <protection locked="0"/>
    </xf>
    <xf numFmtId="4" fontId="16" fillId="5" borderId="7" xfId="0" applyNumberFormat="1" applyFont="1" applyFill="1" applyBorder="1" applyAlignment="1" applyProtection="1">
      <alignment horizontal="right" vertical="center" wrapText="1"/>
      <protection locked="0"/>
    </xf>
    <xf numFmtId="4" fontId="1" fillId="0" borderId="7" xfId="0" applyNumberFormat="1" applyFont="1" applyFill="1" applyBorder="1" applyAlignment="1" applyProtection="1">
      <alignment horizontal="right" vertical="center" wrapText="1"/>
      <protection locked="0"/>
    </xf>
    <xf numFmtId="4" fontId="11" fillId="2" borderId="17" xfId="0" applyNumberFormat="1" applyFont="1" applyFill="1" applyBorder="1" applyAlignment="1" applyProtection="1">
      <alignment horizontal="center" vertical="center" wrapText="1"/>
    </xf>
    <xf numFmtId="4" fontId="11" fillId="2" borderId="18" xfId="0" applyNumberFormat="1" applyFont="1" applyFill="1" applyBorder="1" applyAlignment="1" applyProtection="1">
      <alignment horizontal="center" vertical="center" wrapText="1"/>
    </xf>
    <xf numFmtId="4" fontId="2" fillId="2" borderId="11" xfId="0" applyNumberFormat="1" applyFont="1" applyFill="1" applyBorder="1" applyAlignment="1" applyProtection="1">
      <alignment horizontal="center" vertical="center" wrapText="1"/>
    </xf>
    <xf numFmtId="4" fontId="2" fillId="2" borderId="12" xfId="0" applyNumberFormat="1" applyFont="1" applyFill="1" applyBorder="1" applyAlignment="1" applyProtection="1">
      <alignment horizontal="center" vertical="center" wrapText="1"/>
    </xf>
    <xf numFmtId="4" fontId="2" fillId="2" borderId="10"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left" vertical="center"/>
    </xf>
    <xf numFmtId="0" fontId="2" fillId="4" borderId="27" xfId="0" applyFont="1" applyFill="1" applyBorder="1" applyAlignment="1" applyProtection="1">
      <alignment horizontal="left"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2" fontId="2" fillId="2" borderId="17" xfId="0" applyNumberFormat="1" applyFont="1" applyFill="1" applyBorder="1" applyAlignment="1" applyProtection="1">
      <alignment horizontal="center" vertical="center" wrapText="1"/>
    </xf>
    <xf numFmtId="2" fontId="2" fillId="2" borderId="18" xfId="0" applyNumberFormat="1" applyFont="1" applyFill="1" applyBorder="1" applyAlignment="1" applyProtection="1">
      <alignment horizontal="center" vertical="center" wrapText="1"/>
    </xf>
    <xf numFmtId="4" fontId="11" fillId="2" borderId="11" xfId="0" applyNumberFormat="1" applyFont="1" applyFill="1" applyBorder="1" applyAlignment="1" applyProtection="1">
      <alignment horizontal="center" vertical="center" wrapText="1"/>
    </xf>
    <xf numFmtId="4" fontId="11" fillId="2" borderId="12" xfId="0" applyNumberFormat="1" applyFont="1" applyFill="1" applyBorder="1" applyAlignment="1" applyProtection="1">
      <alignment horizontal="center"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right" vertical="center" wrapText="1"/>
    </xf>
    <xf numFmtId="0" fontId="9" fillId="0" borderId="12" xfId="0" applyFont="1" applyFill="1" applyBorder="1" applyAlignment="1">
      <alignment horizontal="right"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right" vertical="center" wrapText="1"/>
    </xf>
    <xf numFmtId="0" fontId="2" fillId="0" borderId="0" xfId="0" applyFont="1" applyFill="1" applyAlignment="1" applyProtection="1">
      <alignment horizontal="left" vertical="center" wrapText="1"/>
    </xf>
    <xf numFmtId="0" fontId="8" fillId="3" borderId="11" xfId="0" applyFont="1" applyFill="1" applyBorder="1" applyAlignment="1" applyProtection="1">
      <alignment horizontal="right" vertical="center" wrapText="1"/>
    </xf>
    <xf numFmtId="0" fontId="8" fillId="3" borderId="12" xfId="0" applyFont="1" applyFill="1" applyBorder="1" applyAlignment="1" applyProtection="1">
      <alignment horizontal="right" vertical="center" wrapText="1"/>
    </xf>
    <xf numFmtId="0" fontId="9" fillId="4" borderId="11"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 fillId="0" borderId="0" xfId="0" applyFont="1" applyFill="1" applyBorder="1" applyAlignment="1" applyProtection="1">
      <alignment horizontal="left" vertical="center" wrapText="1"/>
    </xf>
  </cellXfs>
  <cellStyles count="4">
    <cellStyle name="Moeda" xfId="3" builtinId="4"/>
    <cellStyle name="Normal" xfId="0" builtinId="0"/>
    <cellStyle name="Normal 2"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35973\Desktop\Planilhas%20em%20andamento\Niter&#243;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terói"/>
      <sheetName val="Plan1"/>
    </sheetNames>
    <sheetDataSet>
      <sheetData sheetId="0"/>
      <sheetData sheetId="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49"/>
  <sheetViews>
    <sheetView tabSelected="1" showRuler="0" topLeftCell="A229" zoomScale="85" zoomScaleNormal="85" zoomScaleSheetLayoutView="90" zoomScalePageLayoutView="90" workbookViewId="0">
      <selection activeCell="J265" sqref="J265"/>
    </sheetView>
  </sheetViews>
  <sheetFormatPr defaultRowHeight="12.75" x14ac:dyDescent="0.2"/>
  <cols>
    <col min="1" max="1" width="7.28515625" style="8" bestFit="1" customWidth="1"/>
    <col min="2" max="2" width="9.85546875" style="7" customWidth="1"/>
    <col min="3" max="3" width="89.28515625" style="5" customWidth="1"/>
    <col min="4" max="4" width="9.42578125" style="6" bestFit="1" customWidth="1"/>
    <col min="5" max="5" width="7.140625" style="5" bestFit="1" customWidth="1"/>
    <col min="6" max="6" width="14" style="4" customWidth="1"/>
    <col min="7" max="7" width="14.28515625" style="4" customWidth="1"/>
    <col min="8" max="8" width="11.42578125" style="3" customWidth="1"/>
    <col min="9" max="9" width="14.140625" style="2" customWidth="1"/>
    <col min="10" max="10" width="13.7109375" style="2" customWidth="1"/>
    <col min="11" max="11" width="15.85546875" style="2" customWidth="1"/>
    <col min="12" max="12" width="13.140625" style="2" customWidth="1"/>
    <col min="13" max="13" width="12.7109375" style="2" customWidth="1"/>
    <col min="14" max="88" width="11.42578125" style="2" customWidth="1"/>
    <col min="89" max="89" width="56.28515625" style="2" customWidth="1"/>
    <col min="90" max="128" width="9.140625" style="2"/>
    <col min="129" max="256" width="9.140625" style="1"/>
    <col min="257" max="257" width="4.7109375" style="1" bestFit="1" customWidth="1"/>
    <col min="258" max="258" width="4.42578125" style="1" bestFit="1" customWidth="1"/>
    <col min="259" max="259" width="68.140625" style="1" customWidth="1"/>
    <col min="260" max="260" width="9.42578125" style="1" bestFit="1" customWidth="1"/>
    <col min="261" max="261" width="7.140625" style="1" bestFit="1" customWidth="1"/>
    <col min="262" max="262" width="9.140625" style="1" bestFit="1" customWidth="1"/>
    <col min="263" max="263" width="12.42578125" style="1" bestFit="1" customWidth="1"/>
    <col min="264" max="264" width="11.85546875" style="1" bestFit="1" customWidth="1"/>
    <col min="265" max="265" width="11.42578125" style="1" customWidth="1"/>
    <col min="266" max="266" width="13" style="1" bestFit="1" customWidth="1"/>
    <col min="267" max="344" width="11.42578125" style="1" customWidth="1"/>
    <col min="345" max="345" width="56.28515625" style="1" customWidth="1"/>
    <col min="346" max="512" width="9.140625" style="1"/>
    <col min="513" max="513" width="4.7109375" style="1" bestFit="1" customWidth="1"/>
    <col min="514" max="514" width="4.42578125" style="1" bestFit="1" customWidth="1"/>
    <col min="515" max="515" width="68.140625" style="1" customWidth="1"/>
    <col min="516" max="516" width="9.42578125" style="1" bestFit="1" customWidth="1"/>
    <col min="517" max="517" width="7.140625" style="1" bestFit="1" customWidth="1"/>
    <col min="518" max="518" width="9.140625" style="1" bestFit="1" customWidth="1"/>
    <col min="519" max="519" width="12.42578125" style="1" bestFit="1" customWidth="1"/>
    <col min="520" max="520" width="11.85546875" style="1" bestFit="1" customWidth="1"/>
    <col min="521" max="521" width="11.42578125" style="1" customWidth="1"/>
    <col min="522" max="522" width="13" style="1" bestFit="1" customWidth="1"/>
    <col min="523" max="600" width="11.42578125" style="1" customWidth="1"/>
    <col min="601" max="601" width="56.28515625" style="1" customWidth="1"/>
    <col min="602" max="768" width="9.140625" style="1"/>
    <col min="769" max="769" width="4.7109375" style="1" bestFit="1" customWidth="1"/>
    <col min="770" max="770" width="4.42578125" style="1" bestFit="1" customWidth="1"/>
    <col min="771" max="771" width="68.140625" style="1" customWidth="1"/>
    <col min="772" max="772" width="9.42578125" style="1" bestFit="1" customWidth="1"/>
    <col min="773" max="773" width="7.140625" style="1" bestFit="1" customWidth="1"/>
    <col min="774" max="774" width="9.140625" style="1" bestFit="1" customWidth="1"/>
    <col min="775" max="775" width="12.42578125" style="1" bestFit="1" customWidth="1"/>
    <col min="776" max="776" width="11.85546875" style="1" bestFit="1" customWidth="1"/>
    <col min="777" max="777" width="11.42578125" style="1" customWidth="1"/>
    <col min="778" max="778" width="13" style="1" bestFit="1" customWidth="1"/>
    <col min="779" max="856" width="11.42578125" style="1" customWidth="1"/>
    <col min="857" max="857" width="56.28515625" style="1" customWidth="1"/>
    <col min="858" max="1024" width="9.140625" style="1"/>
    <col min="1025" max="1025" width="4.7109375" style="1" bestFit="1" customWidth="1"/>
    <col min="1026" max="1026" width="4.42578125" style="1" bestFit="1" customWidth="1"/>
    <col min="1027" max="1027" width="68.140625" style="1" customWidth="1"/>
    <col min="1028" max="1028" width="9.42578125" style="1" bestFit="1" customWidth="1"/>
    <col min="1029" max="1029" width="7.140625" style="1" bestFit="1" customWidth="1"/>
    <col min="1030" max="1030" width="9.140625" style="1" bestFit="1" customWidth="1"/>
    <col min="1031" max="1031" width="12.42578125" style="1" bestFit="1" customWidth="1"/>
    <col min="1032" max="1032" width="11.85546875" style="1" bestFit="1" customWidth="1"/>
    <col min="1033" max="1033" width="11.42578125" style="1" customWidth="1"/>
    <col min="1034" max="1034" width="13" style="1" bestFit="1" customWidth="1"/>
    <col min="1035" max="1112" width="11.42578125" style="1" customWidth="1"/>
    <col min="1113" max="1113" width="56.28515625" style="1" customWidth="1"/>
    <col min="1114" max="1280" width="9.140625" style="1"/>
    <col min="1281" max="1281" width="4.7109375" style="1" bestFit="1" customWidth="1"/>
    <col min="1282" max="1282" width="4.42578125" style="1" bestFit="1" customWidth="1"/>
    <col min="1283" max="1283" width="68.140625" style="1" customWidth="1"/>
    <col min="1284" max="1284" width="9.42578125" style="1" bestFit="1" customWidth="1"/>
    <col min="1285" max="1285" width="7.140625" style="1" bestFit="1" customWidth="1"/>
    <col min="1286" max="1286" width="9.140625" style="1" bestFit="1" customWidth="1"/>
    <col min="1287" max="1287" width="12.42578125" style="1" bestFit="1" customWidth="1"/>
    <col min="1288" max="1288" width="11.85546875" style="1" bestFit="1" customWidth="1"/>
    <col min="1289" max="1289" width="11.42578125" style="1" customWidth="1"/>
    <col min="1290" max="1290" width="13" style="1" bestFit="1" customWidth="1"/>
    <col min="1291" max="1368" width="11.42578125" style="1" customWidth="1"/>
    <col min="1369" max="1369" width="56.28515625" style="1" customWidth="1"/>
    <col min="1370" max="1536" width="9.140625" style="1"/>
    <col min="1537" max="1537" width="4.7109375" style="1" bestFit="1" customWidth="1"/>
    <col min="1538" max="1538" width="4.42578125" style="1" bestFit="1" customWidth="1"/>
    <col min="1539" max="1539" width="68.140625" style="1" customWidth="1"/>
    <col min="1540" max="1540" width="9.42578125" style="1" bestFit="1" customWidth="1"/>
    <col min="1541" max="1541" width="7.140625" style="1" bestFit="1" customWidth="1"/>
    <col min="1542" max="1542" width="9.140625" style="1" bestFit="1" customWidth="1"/>
    <col min="1543" max="1543" width="12.42578125" style="1" bestFit="1" customWidth="1"/>
    <col min="1544" max="1544" width="11.85546875" style="1" bestFit="1" customWidth="1"/>
    <col min="1545" max="1545" width="11.42578125" style="1" customWidth="1"/>
    <col min="1546" max="1546" width="13" style="1" bestFit="1" customWidth="1"/>
    <col min="1547" max="1624" width="11.42578125" style="1" customWidth="1"/>
    <col min="1625" max="1625" width="56.28515625" style="1" customWidth="1"/>
    <col min="1626" max="1792" width="9.140625" style="1"/>
    <col min="1793" max="1793" width="4.7109375" style="1" bestFit="1" customWidth="1"/>
    <col min="1794" max="1794" width="4.42578125" style="1" bestFit="1" customWidth="1"/>
    <col min="1795" max="1795" width="68.140625" style="1" customWidth="1"/>
    <col min="1796" max="1796" width="9.42578125" style="1" bestFit="1" customWidth="1"/>
    <col min="1797" max="1797" width="7.140625" style="1" bestFit="1" customWidth="1"/>
    <col min="1798" max="1798" width="9.140625" style="1" bestFit="1" customWidth="1"/>
    <col min="1799" max="1799" width="12.42578125" style="1" bestFit="1" customWidth="1"/>
    <col min="1800" max="1800" width="11.85546875" style="1" bestFit="1" customWidth="1"/>
    <col min="1801" max="1801" width="11.42578125" style="1" customWidth="1"/>
    <col min="1802" max="1802" width="13" style="1" bestFit="1" customWidth="1"/>
    <col min="1803" max="1880" width="11.42578125" style="1" customWidth="1"/>
    <col min="1881" max="1881" width="56.28515625" style="1" customWidth="1"/>
    <col min="1882" max="2048" width="9.140625" style="1"/>
    <col min="2049" max="2049" width="4.7109375" style="1" bestFit="1" customWidth="1"/>
    <col min="2050" max="2050" width="4.42578125" style="1" bestFit="1" customWidth="1"/>
    <col min="2051" max="2051" width="68.140625" style="1" customWidth="1"/>
    <col min="2052" max="2052" width="9.42578125" style="1" bestFit="1" customWidth="1"/>
    <col min="2053" max="2053" width="7.140625" style="1" bestFit="1" customWidth="1"/>
    <col min="2054" max="2054" width="9.140625" style="1" bestFit="1" customWidth="1"/>
    <col min="2055" max="2055" width="12.42578125" style="1" bestFit="1" customWidth="1"/>
    <col min="2056" max="2056" width="11.85546875" style="1" bestFit="1" customWidth="1"/>
    <col min="2057" max="2057" width="11.42578125" style="1" customWidth="1"/>
    <col min="2058" max="2058" width="13" style="1" bestFit="1" customWidth="1"/>
    <col min="2059" max="2136" width="11.42578125" style="1" customWidth="1"/>
    <col min="2137" max="2137" width="56.28515625" style="1" customWidth="1"/>
    <col min="2138" max="2304" width="9.140625" style="1"/>
    <col min="2305" max="2305" width="4.7109375" style="1" bestFit="1" customWidth="1"/>
    <col min="2306" max="2306" width="4.42578125" style="1" bestFit="1" customWidth="1"/>
    <col min="2307" max="2307" width="68.140625" style="1" customWidth="1"/>
    <col min="2308" max="2308" width="9.42578125" style="1" bestFit="1" customWidth="1"/>
    <col min="2309" max="2309" width="7.140625" style="1" bestFit="1" customWidth="1"/>
    <col min="2310" max="2310" width="9.140625" style="1" bestFit="1" customWidth="1"/>
    <col min="2311" max="2311" width="12.42578125" style="1" bestFit="1" customWidth="1"/>
    <col min="2312" max="2312" width="11.85546875" style="1" bestFit="1" customWidth="1"/>
    <col min="2313" max="2313" width="11.42578125" style="1" customWidth="1"/>
    <col min="2314" max="2314" width="13" style="1" bestFit="1" customWidth="1"/>
    <col min="2315" max="2392" width="11.42578125" style="1" customWidth="1"/>
    <col min="2393" max="2393" width="56.28515625" style="1" customWidth="1"/>
    <col min="2394" max="2560" width="9.140625" style="1"/>
    <col min="2561" max="2561" width="4.7109375" style="1" bestFit="1" customWidth="1"/>
    <col min="2562" max="2562" width="4.42578125" style="1" bestFit="1" customWidth="1"/>
    <col min="2563" max="2563" width="68.140625" style="1" customWidth="1"/>
    <col min="2564" max="2564" width="9.42578125" style="1" bestFit="1" customWidth="1"/>
    <col min="2565" max="2565" width="7.140625" style="1" bestFit="1" customWidth="1"/>
    <col min="2566" max="2566" width="9.140625" style="1" bestFit="1" customWidth="1"/>
    <col min="2567" max="2567" width="12.42578125" style="1" bestFit="1" customWidth="1"/>
    <col min="2568" max="2568" width="11.85546875" style="1" bestFit="1" customWidth="1"/>
    <col min="2569" max="2569" width="11.42578125" style="1" customWidth="1"/>
    <col min="2570" max="2570" width="13" style="1" bestFit="1" customWidth="1"/>
    <col min="2571" max="2648" width="11.42578125" style="1" customWidth="1"/>
    <col min="2649" max="2649" width="56.28515625" style="1" customWidth="1"/>
    <col min="2650" max="2816" width="9.140625" style="1"/>
    <col min="2817" max="2817" width="4.7109375" style="1" bestFit="1" customWidth="1"/>
    <col min="2818" max="2818" width="4.42578125" style="1" bestFit="1" customWidth="1"/>
    <col min="2819" max="2819" width="68.140625" style="1" customWidth="1"/>
    <col min="2820" max="2820" width="9.42578125" style="1" bestFit="1" customWidth="1"/>
    <col min="2821" max="2821" width="7.140625" style="1" bestFit="1" customWidth="1"/>
    <col min="2822" max="2822" width="9.140625" style="1" bestFit="1" customWidth="1"/>
    <col min="2823" max="2823" width="12.42578125" style="1" bestFit="1" customWidth="1"/>
    <col min="2824" max="2824" width="11.85546875" style="1" bestFit="1" customWidth="1"/>
    <col min="2825" max="2825" width="11.42578125" style="1" customWidth="1"/>
    <col min="2826" max="2826" width="13" style="1" bestFit="1" customWidth="1"/>
    <col min="2827" max="2904" width="11.42578125" style="1" customWidth="1"/>
    <col min="2905" max="2905" width="56.28515625" style="1" customWidth="1"/>
    <col min="2906" max="3072" width="9.140625" style="1"/>
    <col min="3073" max="3073" width="4.7109375" style="1" bestFit="1" customWidth="1"/>
    <col min="3074" max="3074" width="4.42578125" style="1" bestFit="1" customWidth="1"/>
    <col min="3075" max="3075" width="68.140625" style="1" customWidth="1"/>
    <col min="3076" max="3076" width="9.42578125" style="1" bestFit="1" customWidth="1"/>
    <col min="3077" max="3077" width="7.140625" style="1" bestFit="1" customWidth="1"/>
    <col min="3078" max="3078" width="9.140625" style="1" bestFit="1" customWidth="1"/>
    <col min="3079" max="3079" width="12.42578125" style="1" bestFit="1" customWidth="1"/>
    <col min="3080" max="3080" width="11.85546875" style="1" bestFit="1" customWidth="1"/>
    <col min="3081" max="3081" width="11.42578125" style="1" customWidth="1"/>
    <col min="3082" max="3082" width="13" style="1" bestFit="1" customWidth="1"/>
    <col min="3083" max="3160" width="11.42578125" style="1" customWidth="1"/>
    <col min="3161" max="3161" width="56.28515625" style="1" customWidth="1"/>
    <col min="3162" max="3328" width="9.140625" style="1"/>
    <col min="3329" max="3329" width="4.7109375" style="1" bestFit="1" customWidth="1"/>
    <col min="3330" max="3330" width="4.42578125" style="1" bestFit="1" customWidth="1"/>
    <col min="3331" max="3331" width="68.140625" style="1" customWidth="1"/>
    <col min="3332" max="3332" width="9.42578125" style="1" bestFit="1" customWidth="1"/>
    <col min="3333" max="3333" width="7.140625" style="1" bestFit="1" customWidth="1"/>
    <col min="3334" max="3334" width="9.140625" style="1" bestFit="1" customWidth="1"/>
    <col min="3335" max="3335" width="12.42578125" style="1" bestFit="1" customWidth="1"/>
    <col min="3336" max="3336" width="11.85546875" style="1" bestFit="1" customWidth="1"/>
    <col min="3337" max="3337" width="11.42578125" style="1" customWidth="1"/>
    <col min="3338" max="3338" width="13" style="1" bestFit="1" customWidth="1"/>
    <col min="3339" max="3416" width="11.42578125" style="1" customWidth="1"/>
    <col min="3417" max="3417" width="56.28515625" style="1" customWidth="1"/>
    <col min="3418" max="3584" width="9.140625" style="1"/>
    <col min="3585" max="3585" width="4.7109375" style="1" bestFit="1" customWidth="1"/>
    <col min="3586" max="3586" width="4.42578125" style="1" bestFit="1" customWidth="1"/>
    <col min="3587" max="3587" width="68.140625" style="1" customWidth="1"/>
    <col min="3588" max="3588" width="9.42578125" style="1" bestFit="1" customWidth="1"/>
    <col min="3589" max="3589" width="7.140625" style="1" bestFit="1" customWidth="1"/>
    <col min="3590" max="3590" width="9.140625" style="1" bestFit="1" customWidth="1"/>
    <col min="3591" max="3591" width="12.42578125" style="1" bestFit="1" customWidth="1"/>
    <col min="3592" max="3592" width="11.85546875" style="1" bestFit="1" customWidth="1"/>
    <col min="3593" max="3593" width="11.42578125" style="1" customWidth="1"/>
    <col min="3594" max="3594" width="13" style="1" bestFit="1" customWidth="1"/>
    <col min="3595" max="3672" width="11.42578125" style="1" customWidth="1"/>
    <col min="3673" max="3673" width="56.28515625" style="1" customWidth="1"/>
    <col min="3674" max="3840" width="9.140625" style="1"/>
    <col min="3841" max="3841" width="4.7109375" style="1" bestFit="1" customWidth="1"/>
    <col min="3842" max="3842" width="4.42578125" style="1" bestFit="1" customWidth="1"/>
    <col min="3843" max="3843" width="68.140625" style="1" customWidth="1"/>
    <col min="3844" max="3844" width="9.42578125" style="1" bestFit="1" customWidth="1"/>
    <col min="3845" max="3845" width="7.140625" style="1" bestFit="1" customWidth="1"/>
    <col min="3846" max="3846" width="9.140625" style="1" bestFit="1" customWidth="1"/>
    <col min="3847" max="3847" width="12.42578125" style="1" bestFit="1" customWidth="1"/>
    <col min="3848" max="3848" width="11.85546875" style="1" bestFit="1" customWidth="1"/>
    <col min="3849" max="3849" width="11.42578125" style="1" customWidth="1"/>
    <col min="3850" max="3850" width="13" style="1" bestFit="1" customWidth="1"/>
    <col min="3851" max="3928" width="11.42578125" style="1" customWidth="1"/>
    <col min="3929" max="3929" width="56.28515625" style="1" customWidth="1"/>
    <col min="3930" max="4096" width="9.140625" style="1"/>
    <col min="4097" max="4097" width="4.7109375" style="1" bestFit="1" customWidth="1"/>
    <col min="4098" max="4098" width="4.42578125" style="1" bestFit="1" customWidth="1"/>
    <col min="4099" max="4099" width="68.140625" style="1" customWidth="1"/>
    <col min="4100" max="4100" width="9.42578125" style="1" bestFit="1" customWidth="1"/>
    <col min="4101" max="4101" width="7.140625" style="1" bestFit="1" customWidth="1"/>
    <col min="4102" max="4102" width="9.140625" style="1" bestFit="1" customWidth="1"/>
    <col min="4103" max="4103" width="12.42578125" style="1" bestFit="1" customWidth="1"/>
    <col min="4104" max="4104" width="11.85546875" style="1" bestFit="1" customWidth="1"/>
    <col min="4105" max="4105" width="11.42578125" style="1" customWidth="1"/>
    <col min="4106" max="4106" width="13" style="1" bestFit="1" customWidth="1"/>
    <col min="4107" max="4184" width="11.42578125" style="1" customWidth="1"/>
    <col min="4185" max="4185" width="56.28515625" style="1" customWidth="1"/>
    <col min="4186" max="4352" width="9.140625" style="1"/>
    <col min="4353" max="4353" width="4.7109375" style="1" bestFit="1" customWidth="1"/>
    <col min="4354" max="4354" width="4.42578125" style="1" bestFit="1" customWidth="1"/>
    <col min="4355" max="4355" width="68.140625" style="1" customWidth="1"/>
    <col min="4356" max="4356" width="9.42578125" style="1" bestFit="1" customWidth="1"/>
    <col min="4357" max="4357" width="7.140625" style="1" bestFit="1" customWidth="1"/>
    <col min="4358" max="4358" width="9.140625" style="1" bestFit="1" customWidth="1"/>
    <col min="4359" max="4359" width="12.42578125" style="1" bestFit="1" customWidth="1"/>
    <col min="4360" max="4360" width="11.85546875" style="1" bestFit="1" customWidth="1"/>
    <col min="4361" max="4361" width="11.42578125" style="1" customWidth="1"/>
    <col min="4362" max="4362" width="13" style="1" bestFit="1" customWidth="1"/>
    <col min="4363" max="4440" width="11.42578125" style="1" customWidth="1"/>
    <col min="4441" max="4441" width="56.28515625" style="1" customWidth="1"/>
    <col min="4442" max="4608" width="9.140625" style="1"/>
    <col min="4609" max="4609" width="4.7109375" style="1" bestFit="1" customWidth="1"/>
    <col min="4610" max="4610" width="4.42578125" style="1" bestFit="1" customWidth="1"/>
    <col min="4611" max="4611" width="68.140625" style="1" customWidth="1"/>
    <col min="4612" max="4612" width="9.42578125" style="1" bestFit="1" customWidth="1"/>
    <col min="4613" max="4613" width="7.140625" style="1" bestFit="1" customWidth="1"/>
    <col min="4614" max="4614" width="9.140625" style="1" bestFit="1" customWidth="1"/>
    <col min="4615" max="4615" width="12.42578125" style="1" bestFit="1" customWidth="1"/>
    <col min="4616" max="4616" width="11.85546875" style="1" bestFit="1" customWidth="1"/>
    <col min="4617" max="4617" width="11.42578125" style="1" customWidth="1"/>
    <col min="4618" max="4618" width="13" style="1" bestFit="1" customWidth="1"/>
    <col min="4619" max="4696" width="11.42578125" style="1" customWidth="1"/>
    <col min="4697" max="4697" width="56.28515625" style="1" customWidth="1"/>
    <col min="4698" max="4864" width="9.140625" style="1"/>
    <col min="4865" max="4865" width="4.7109375" style="1" bestFit="1" customWidth="1"/>
    <col min="4866" max="4866" width="4.42578125" style="1" bestFit="1" customWidth="1"/>
    <col min="4867" max="4867" width="68.140625" style="1" customWidth="1"/>
    <col min="4868" max="4868" width="9.42578125" style="1" bestFit="1" customWidth="1"/>
    <col min="4869" max="4869" width="7.140625" style="1" bestFit="1" customWidth="1"/>
    <col min="4870" max="4870" width="9.140625" style="1" bestFit="1" customWidth="1"/>
    <col min="4871" max="4871" width="12.42578125" style="1" bestFit="1" customWidth="1"/>
    <col min="4872" max="4872" width="11.85546875" style="1" bestFit="1" customWidth="1"/>
    <col min="4873" max="4873" width="11.42578125" style="1" customWidth="1"/>
    <col min="4874" max="4874" width="13" style="1" bestFit="1" customWidth="1"/>
    <col min="4875" max="4952" width="11.42578125" style="1" customWidth="1"/>
    <col min="4953" max="4953" width="56.28515625" style="1" customWidth="1"/>
    <col min="4954" max="5120" width="9.140625" style="1"/>
    <col min="5121" max="5121" width="4.7109375" style="1" bestFit="1" customWidth="1"/>
    <col min="5122" max="5122" width="4.42578125" style="1" bestFit="1" customWidth="1"/>
    <col min="5123" max="5123" width="68.140625" style="1" customWidth="1"/>
    <col min="5124" max="5124" width="9.42578125" style="1" bestFit="1" customWidth="1"/>
    <col min="5125" max="5125" width="7.140625" style="1" bestFit="1" customWidth="1"/>
    <col min="5126" max="5126" width="9.140625" style="1" bestFit="1" customWidth="1"/>
    <col min="5127" max="5127" width="12.42578125" style="1" bestFit="1" customWidth="1"/>
    <col min="5128" max="5128" width="11.85546875" style="1" bestFit="1" customWidth="1"/>
    <col min="5129" max="5129" width="11.42578125" style="1" customWidth="1"/>
    <col min="5130" max="5130" width="13" style="1" bestFit="1" customWidth="1"/>
    <col min="5131" max="5208" width="11.42578125" style="1" customWidth="1"/>
    <col min="5209" max="5209" width="56.28515625" style="1" customWidth="1"/>
    <col min="5210" max="5376" width="9.140625" style="1"/>
    <col min="5377" max="5377" width="4.7109375" style="1" bestFit="1" customWidth="1"/>
    <col min="5378" max="5378" width="4.42578125" style="1" bestFit="1" customWidth="1"/>
    <col min="5379" max="5379" width="68.140625" style="1" customWidth="1"/>
    <col min="5380" max="5380" width="9.42578125" style="1" bestFit="1" customWidth="1"/>
    <col min="5381" max="5381" width="7.140625" style="1" bestFit="1" customWidth="1"/>
    <col min="5382" max="5382" width="9.140625" style="1" bestFit="1" customWidth="1"/>
    <col min="5383" max="5383" width="12.42578125" style="1" bestFit="1" customWidth="1"/>
    <col min="5384" max="5384" width="11.85546875" style="1" bestFit="1" customWidth="1"/>
    <col min="5385" max="5385" width="11.42578125" style="1" customWidth="1"/>
    <col min="5386" max="5386" width="13" style="1" bestFit="1" customWidth="1"/>
    <col min="5387" max="5464" width="11.42578125" style="1" customWidth="1"/>
    <col min="5465" max="5465" width="56.28515625" style="1" customWidth="1"/>
    <col min="5466" max="5632" width="9.140625" style="1"/>
    <col min="5633" max="5633" width="4.7109375" style="1" bestFit="1" customWidth="1"/>
    <col min="5634" max="5634" width="4.42578125" style="1" bestFit="1" customWidth="1"/>
    <col min="5635" max="5635" width="68.140625" style="1" customWidth="1"/>
    <col min="5636" max="5636" width="9.42578125" style="1" bestFit="1" customWidth="1"/>
    <col min="5637" max="5637" width="7.140625" style="1" bestFit="1" customWidth="1"/>
    <col min="5638" max="5638" width="9.140625" style="1" bestFit="1" customWidth="1"/>
    <col min="5639" max="5639" width="12.42578125" style="1" bestFit="1" customWidth="1"/>
    <col min="5640" max="5640" width="11.85546875" style="1" bestFit="1" customWidth="1"/>
    <col min="5641" max="5641" width="11.42578125" style="1" customWidth="1"/>
    <col min="5642" max="5642" width="13" style="1" bestFit="1" customWidth="1"/>
    <col min="5643" max="5720" width="11.42578125" style="1" customWidth="1"/>
    <col min="5721" max="5721" width="56.28515625" style="1" customWidth="1"/>
    <col min="5722" max="5888" width="9.140625" style="1"/>
    <col min="5889" max="5889" width="4.7109375" style="1" bestFit="1" customWidth="1"/>
    <col min="5890" max="5890" width="4.42578125" style="1" bestFit="1" customWidth="1"/>
    <col min="5891" max="5891" width="68.140625" style="1" customWidth="1"/>
    <col min="5892" max="5892" width="9.42578125" style="1" bestFit="1" customWidth="1"/>
    <col min="5893" max="5893" width="7.140625" style="1" bestFit="1" customWidth="1"/>
    <col min="5894" max="5894" width="9.140625" style="1" bestFit="1" customWidth="1"/>
    <col min="5895" max="5895" width="12.42578125" style="1" bestFit="1" customWidth="1"/>
    <col min="5896" max="5896" width="11.85546875" style="1" bestFit="1" customWidth="1"/>
    <col min="5897" max="5897" width="11.42578125" style="1" customWidth="1"/>
    <col min="5898" max="5898" width="13" style="1" bestFit="1" customWidth="1"/>
    <col min="5899" max="5976" width="11.42578125" style="1" customWidth="1"/>
    <col min="5977" max="5977" width="56.28515625" style="1" customWidth="1"/>
    <col min="5978" max="6144" width="9.140625" style="1"/>
    <col min="6145" max="6145" width="4.7109375" style="1" bestFit="1" customWidth="1"/>
    <col min="6146" max="6146" width="4.42578125" style="1" bestFit="1" customWidth="1"/>
    <col min="6147" max="6147" width="68.140625" style="1" customWidth="1"/>
    <col min="6148" max="6148" width="9.42578125" style="1" bestFit="1" customWidth="1"/>
    <col min="6149" max="6149" width="7.140625" style="1" bestFit="1" customWidth="1"/>
    <col min="6150" max="6150" width="9.140625" style="1" bestFit="1" customWidth="1"/>
    <col min="6151" max="6151" width="12.42578125" style="1" bestFit="1" customWidth="1"/>
    <col min="6152" max="6152" width="11.85546875" style="1" bestFit="1" customWidth="1"/>
    <col min="6153" max="6153" width="11.42578125" style="1" customWidth="1"/>
    <col min="6154" max="6154" width="13" style="1" bestFit="1" customWidth="1"/>
    <col min="6155" max="6232" width="11.42578125" style="1" customWidth="1"/>
    <col min="6233" max="6233" width="56.28515625" style="1" customWidth="1"/>
    <col min="6234" max="6400" width="9.140625" style="1"/>
    <col min="6401" max="6401" width="4.7109375" style="1" bestFit="1" customWidth="1"/>
    <col min="6402" max="6402" width="4.42578125" style="1" bestFit="1" customWidth="1"/>
    <col min="6403" max="6403" width="68.140625" style="1" customWidth="1"/>
    <col min="6404" max="6404" width="9.42578125" style="1" bestFit="1" customWidth="1"/>
    <col min="6405" max="6405" width="7.140625" style="1" bestFit="1" customWidth="1"/>
    <col min="6406" max="6406" width="9.140625" style="1" bestFit="1" customWidth="1"/>
    <col min="6407" max="6407" width="12.42578125" style="1" bestFit="1" customWidth="1"/>
    <col min="6408" max="6408" width="11.85546875" style="1" bestFit="1" customWidth="1"/>
    <col min="6409" max="6409" width="11.42578125" style="1" customWidth="1"/>
    <col min="6410" max="6410" width="13" style="1" bestFit="1" customWidth="1"/>
    <col min="6411" max="6488" width="11.42578125" style="1" customWidth="1"/>
    <col min="6489" max="6489" width="56.28515625" style="1" customWidth="1"/>
    <col min="6490" max="6656" width="9.140625" style="1"/>
    <col min="6657" max="6657" width="4.7109375" style="1" bestFit="1" customWidth="1"/>
    <col min="6658" max="6658" width="4.42578125" style="1" bestFit="1" customWidth="1"/>
    <col min="6659" max="6659" width="68.140625" style="1" customWidth="1"/>
    <col min="6660" max="6660" width="9.42578125" style="1" bestFit="1" customWidth="1"/>
    <col min="6661" max="6661" width="7.140625" style="1" bestFit="1" customWidth="1"/>
    <col min="6662" max="6662" width="9.140625" style="1" bestFit="1" customWidth="1"/>
    <col min="6663" max="6663" width="12.42578125" style="1" bestFit="1" customWidth="1"/>
    <col min="6664" max="6664" width="11.85546875" style="1" bestFit="1" customWidth="1"/>
    <col min="6665" max="6665" width="11.42578125" style="1" customWidth="1"/>
    <col min="6666" max="6666" width="13" style="1" bestFit="1" customWidth="1"/>
    <col min="6667" max="6744" width="11.42578125" style="1" customWidth="1"/>
    <col min="6745" max="6745" width="56.28515625" style="1" customWidth="1"/>
    <col min="6746" max="6912" width="9.140625" style="1"/>
    <col min="6913" max="6913" width="4.7109375" style="1" bestFit="1" customWidth="1"/>
    <col min="6914" max="6914" width="4.42578125" style="1" bestFit="1" customWidth="1"/>
    <col min="6915" max="6915" width="68.140625" style="1" customWidth="1"/>
    <col min="6916" max="6916" width="9.42578125" style="1" bestFit="1" customWidth="1"/>
    <col min="6917" max="6917" width="7.140625" style="1" bestFit="1" customWidth="1"/>
    <col min="6918" max="6918" width="9.140625" style="1" bestFit="1" customWidth="1"/>
    <col min="6919" max="6919" width="12.42578125" style="1" bestFit="1" customWidth="1"/>
    <col min="6920" max="6920" width="11.85546875" style="1" bestFit="1" customWidth="1"/>
    <col min="6921" max="6921" width="11.42578125" style="1" customWidth="1"/>
    <col min="6922" max="6922" width="13" style="1" bestFit="1" customWidth="1"/>
    <col min="6923" max="7000" width="11.42578125" style="1" customWidth="1"/>
    <col min="7001" max="7001" width="56.28515625" style="1" customWidth="1"/>
    <col min="7002" max="7168" width="9.140625" style="1"/>
    <col min="7169" max="7169" width="4.7109375" style="1" bestFit="1" customWidth="1"/>
    <col min="7170" max="7170" width="4.42578125" style="1" bestFit="1" customWidth="1"/>
    <col min="7171" max="7171" width="68.140625" style="1" customWidth="1"/>
    <col min="7172" max="7172" width="9.42578125" style="1" bestFit="1" customWidth="1"/>
    <col min="7173" max="7173" width="7.140625" style="1" bestFit="1" customWidth="1"/>
    <col min="7174" max="7174" width="9.140625" style="1" bestFit="1" customWidth="1"/>
    <col min="7175" max="7175" width="12.42578125" style="1" bestFit="1" customWidth="1"/>
    <col min="7176" max="7176" width="11.85546875" style="1" bestFit="1" customWidth="1"/>
    <col min="7177" max="7177" width="11.42578125" style="1" customWidth="1"/>
    <col min="7178" max="7178" width="13" style="1" bestFit="1" customWidth="1"/>
    <col min="7179" max="7256" width="11.42578125" style="1" customWidth="1"/>
    <col min="7257" max="7257" width="56.28515625" style="1" customWidth="1"/>
    <col min="7258" max="7424" width="9.140625" style="1"/>
    <col min="7425" max="7425" width="4.7109375" style="1" bestFit="1" customWidth="1"/>
    <col min="7426" max="7426" width="4.42578125" style="1" bestFit="1" customWidth="1"/>
    <col min="7427" max="7427" width="68.140625" style="1" customWidth="1"/>
    <col min="7428" max="7428" width="9.42578125" style="1" bestFit="1" customWidth="1"/>
    <col min="7429" max="7429" width="7.140625" style="1" bestFit="1" customWidth="1"/>
    <col min="7430" max="7430" width="9.140625" style="1" bestFit="1" customWidth="1"/>
    <col min="7431" max="7431" width="12.42578125" style="1" bestFit="1" customWidth="1"/>
    <col min="7432" max="7432" width="11.85546875" style="1" bestFit="1" customWidth="1"/>
    <col min="7433" max="7433" width="11.42578125" style="1" customWidth="1"/>
    <col min="7434" max="7434" width="13" style="1" bestFit="1" customWidth="1"/>
    <col min="7435" max="7512" width="11.42578125" style="1" customWidth="1"/>
    <col min="7513" max="7513" width="56.28515625" style="1" customWidth="1"/>
    <col min="7514" max="7680" width="9.140625" style="1"/>
    <col min="7681" max="7681" width="4.7109375" style="1" bestFit="1" customWidth="1"/>
    <col min="7682" max="7682" width="4.42578125" style="1" bestFit="1" customWidth="1"/>
    <col min="7683" max="7683" width="68.140625" style="1" customWidth="1"/>
    <col min="7684" max="7684" width="9.42578125" style="1" bestFit="1" customWidth="1"/>
    <col min="7685" max="7685" width="7.140625" style="1" bestFit="1" customWidth="1"/>
    <col min="7686" max="7686" width="9.140625" style="1" bestFit="1" customWidth="1"/>
    <col min="7687" max="7687" width="12.42578125" style="1" bestFit="1" customWidth="1"/>
    <col min="7688" max="7688" width="11.85546875" style="1" bestFit="1" customWidth="1"/>
    <col min="7689" max="7689" width="11.42578125" style="1" customWidth="1"/>
    <col min="7690" max="7690" width="13" style="1" bestFit="1" customWidth="1"/>
    <col min="7691" max="7768" width="11.42578125" style="1" customWidth="1"/>
    <col min="7769" max="7769" width="56.28515625" style="1" customWidth="1"/>
    <col min="7770" max="7936" width="9.140625" style="1"/>
    <col min="7937" max="7937" width="4.7109375" style="1" bestFit="1" customWidth="1"/>
    <col min="7938" max="7938" width="4.42578125" style="1" bestFit="1" customWidth="1"/>
    <col min="7939" max="7939" width="68.140625" style="1" customWidth="1"/>
    <col min="7940" max="7940" width="9.42578125" style="1" bestFit="1" customWidth="1"/>
    <col min="7941" max="7941" width="7.140625" style="1" bestFit="1" customWidth="1"/>
    <col min="7942" max="7942" width="9.140625" style="1" bestFit="1" customWidth="1"/>
    <col min="7943" max="7943" width="12.42578125" style="1" bestFit="1" customWidth="1"/>
    <col min="7944" max="7944" width="11.85546875" style="1" bestFit="1" customWidth="1"/>
    <col min="7945" max="7945" width="11.42578125" style="1" customWidth="1"/>
    <col min="7946" max="7946" width="13" style="1" bestFit="1" customWidth="1"/>
    <col min="7947" max="8024" width="11.42578125" style="1" customWidth="1"/>
    <col min="8025" max="8025" width="56.28515625" style="1" customWidth="1"/>
    <col min="8026" max="8192" width="9.140625" style="1"/>
    <col min="8193" max="8193" width="4.7109375" style="1" bestFit="1" customWidth="1"/>
    <col min="8194" max="8194" width="4.42578125" style="1" bestFit="1" customWidth="1"/>
    <col min="8195" max="8195" width="68.140625" style="1" customWidth="1"/>
    <col min="8196" max="8196" width="9.42578125" style="1" bestFit="1" customWidth="1"/>
    <col min="8197" max="8197" width="7.140625" style="1" bestFit="1" customWidth="1"/>
    <col min="8198" max="8198" width="9.140625" style="1" bestFit="1" customWidth="1"/>
    <col min="8199" max="8199" width="12.42578125" style="1" bestFit="1" customWidth="1"/>
    <col min="8200" max="8200" width="11.85546875" style="1" bestFit="1" customWidth="1"/>
    <col min="8201" max="8201" width="11.42578125" style="1" customWidth="1"/>
    <col min="8202" max="8202" width="13" style="1" bestFit="1" customWidth="1"/>
    <col min="8203" max="8280" width="11.42578125" style="1" customWidth="1"/>
    <col min="8281" max="8281" width="56.28515625" style="1" customWidth="1"/>
    <col min="8282" max="8448" width="9.140625" style="1"/>
    <col min="8449" max="8449" width="4.7109375" style="1" bestFit="1" customWidth="1"/>
    <col min="8450" max="8450" width="4.42578125" style="1" bestFit="1" customWidth="1"/>
    <col min="8451" max="8451" width="68.140625" style="1" customWidth="1"/>
    <col min="8452" max="8452" width="9.42578125" style="1" bestFit="1" customWidth="1"/>
    <col min="8453" max="8453" width="7.140625" style="1" bestFit="1" customWidth="1"/>
    <col min="8454" max="8454" width="9.140625" style="1" bestFit="1" customWidth="1"/>
    <col min="8455" max="8455" width="12.42578125" style="1" bestFit="1" customWidth="1"/>
    <col min="8456" max="8456" width="11.85546875" style="1" bestFit="1" customWidth="1"/>
    <col min="8457" max="8457" width="11.42578125" style="1" customWidth="1"/>
    <col min="8458" max="8458" width="13" style="1" bestFit="1" customWidth="1"/>
    <col min="8459" max="8536" width="11.42578125" style="1" customWidth="1"/>
    <col min="8537" max="8537" width="56.28515625" style="1" customWidth="1"/>
    <col min="8538" max="8704" width="9.140625" style="1"/>
    <col min="8705" max="8705" width="4.7109375" style="1" bestFit="1" customWidth="1"/>
    <col min="8706" max="8706" width="4.42578125" style="1" bestFit="1" customWidth="1"/>
    <col min="8707" max="8707" width="68.140625" style="1" customWidth="1"/>
    <col min="8708" max="8708" width="9.42578125" style="1" bestFit="1" customWidth="1"/>
    <col min="8709" max="8709" width="7.140625" style="1" bestFit="1" customWidth="1"/>
    <col min="8710" max="8710" width="9.140625" style="1" bestFit="1" customWidth="1"/>
    <col min="8711" max="8711" width="12.42578125" style="1" bestFit="1" customWidth="1"/>
    <col min="8712" max="8712" width="11.85546875" style="1" bestFit="1" customWidth="1"/>
    <col min="8713" max="8713" width="11.42578125" style="1" customWidth="1"/>
    <col min="8714" max="8714" width="13" style="1" bestFit="1" customWidth="1"/>
    <col min="8715" max="8792" width="11.42578125" style="1" customWidth="1"/>
    <col min="8793" max="8793" width="56.28515625" style="1" customWidth="1"/>
    <col min="8794" max="8960" width="9.140625" style="1"/>
    <col min="8961" max="8961" width="4.7109375" style="1" bestFit="1" customWidth="1"/>
    <col min="8962" max="8962" width="4.42578125" style="1" bestFit="1" customWidth="1"/>
    <col min="8963" max="8963" width="68.140625" style="1" customWidth="1"/>
    <col min="8964" max="8964" width="9.42578125" style="1" bestFit="1" customWidth="1"/>
    <col min="8965" max="8965" width="7.140625" style="1" bestFit="1" customWidth="1"/>
    <col min="8966" max="8966" width="9.140625" style="1" bestFit="1" customWidth="1"/>
    <col min="8967" max="8967" width="12.42578125" style="1" bestFit="1" customWidth="1"/>
    <col min="8968" max="8968" width="11.85546875" style="1" bestFit="1" customWidth="1"/>
    <col min="8969" max="8969" width="11.42578125" style="1" customWidth="1"/>
    <col min="8970" max="8970" width="13" style="1" bestFit="1" customWidth="1"/>
    <col min="8971" max="9048" width="11.42578125" style="1" customWidth="1"/>
    <col min="9049" max="9049" width="56.28515625" style="1" customWidth="1"/>
    <col min="9050" max="9216" width="9.140625" style="1"/>
    <col min="9217" max="9217" width="4.7109375" style="1" bestFit="1" customWidth="1"/>
    <col min="9218" max="9218" width="4.42578125" style="1" bestFit="1" customWidth="1"/>
    <col min="9219" max="9219" width="68.140625" style="1" customWidth="1"/>
    <col min="9220" max="9220" width="9.42578125" style="1" bestFit="1" customWidth="1"/>
    <col min="9221" max="9221" width="7.140625" style="1" bestFit="1" customWidth="1"/>
    <col min="9222" max="9222" width="9.140625" style="1" bestFit="1" customWidth="1"/>
    <col min="9223" max="9223" width="12.42578125" style="1" bestFit="1" customWidth="1"/>
    <col min="9224" max="9224" width="11.85546875" style="1" bestFit="1" customWidth="1"/>
    <col min="9225" max="9225" width="11.42578125" style="1" customWidth="1"/>
    <col min="9226" max="9226" width="13" style="1" bestFit="1" customWidth="1"/>
    <col min="9227" max="9304" width="11.42578125" style="1" customWidth="1"/>
    <col min="9305" max="9305" width="56.28515625" style="1" customWidth="1"/>
    <col min="9306" max="9472" width="9.140625" style="1"/>
    <col min="9473" max="9473" width="4.7109375" style="1" bestFit="1" customWidth="1"/>
    <col min="9474" max="9474" width="4.42578125" style="1" bestFit="1" customWidth="1"/>
    <col min="9475" max="9475" width="68.140625" style="1" customWidth="1"/>
    <col min="9476" max="9476" width="9.42578125" style="1" bestFit="1" customWidth="1"/>
    <col min="9477" max="9477" width="7.140625" style="1" bestFit="1" customWidth="1"/>
    <col min="9478" max="9478" width="9.140625" style="1" bestFit="1" customWidth="1"/>
    <col min="9479" max="9479" width="12.42578125" style="1" bestFit="1" customWidth="1"/>
    <col min="9480" max="9480" width="11.85546875" style="1" bestFit="1" customWidth="1"/>
    <col min="9481" max="9481" width="11.42578125" style="1" customWidth="1"/>
    <col min="9482" max="9482" width="13" style="1" bestFit="1" customWidth="1"/>
    <col min="9483" max="9560" width="11.42578125" style="1" customWidth="1"/>
    <col min="9561" max="9561" width="56.28515625" style="1" customWidth="1"/>
    <col min="9562" max="9728" width="9.140625" style="1"/>
    <col min="9729" max="9729" width="4.7109375" style="1" bestFit="1" customWidth="1"/>
    <col min="9730" max="9730" width="4.42578125" style="1" bestFit="1" customWidth="1"/>
    <col min="9731" max="9731" width="68.140625" style="1" customWidth="1"/>
    <col min="9732" max="9732" width="9.42578125" style="1" bestFit="1" customWidth="1"/>
    <col min="9733" max="9733" width="7.140625" style="1" bestFit="1" customWidth="1"/>
    <col min="9734" max="9734" width="9.140625" style="1" bestFit="1" customWidth="1"/>
    <col min="9735" max="9735" width="12.42578125" style="1" bestFit="1" customWidth="1"/>
    <col min="9736" max="9736" width="11.85546875" style="1" bestFit="1" customWidth="1"/>
    <col min="9737" max="9737" width="11.42578125" style="1" customWidth="1"/>
    <col min="9738" max="9738" width="13" style="1" bestFit="1" customWidth="1"/>
    <col min="9739" max="9816" width="11.42578125" style="1" customWidth="1"/>
    <col min="9817" max="9817" width="56.28515625" style="1" customWidth="1"/>
    <col min="9818" max="9984" width="9.140625" style="1"/>
    <col min="9985" max="9985" width="4.7109375" style="1" bestFit="1" customWidth="1"/>
    <col min="9986" max="9986" width="4.42578125" style="1" bestFit="1" customWidth="1"/>
    <col min="9987" max="9987" width="68.140625" style="1" customWidth="1"/>
    <col min="9988" max="9988" width="9.42578125" style="1" bestFit="1" customWidth="1"/>
    <col min="9989" max="9989" width="7.140625" style="1" bestFit="1" customWidth="1"/>
    <col min="9990" max="9990" width="9.140625" style="1" bestFit="1" customWidth="1"/>
    <col min="9991" max="9991" width="12.42578125" style="1" bestFit="1" customWidth="1"/>
    <col min="9992" max="9992" width="11.85546875" style="1" bestFit="1" customWidth="1"/>
    <col min="9993" max="9993" width="11.42578125" style="1" customWidth="1"/>
    <col min="9994" max="9994" width="13" style="1" bestFit="1" customWidth="1"/>
    <col min="9995" max="10072" width="11.42578125" style="1" customWidth="1"/>
    <col min="10073" max="10073" width="56.28515625" style="1" customWidth="1"/>
    <col min="10074" max="10240" width="9.140625" style="1"/>
    <col min="10241" max="10241" width="4.7109375" style="1" bestFit="1" customWidth="1"/>
    <col min="10242" max="10242" width="4.42578125" style="1" bestFit="1" customWidth="1"/>
    <col min="10243" max="10243" width="68.140625" style="1" customWidth="1"/>
    <col min="10244" max="10244" width="9.42578125" style="1" bestFit="1" customWidth="1"/>
    <col min="10245" max="10245" width="7.140625" style="1" bestFit="1" customWidth="1"/>
    <col min="10246" max="10246" width="9.140625" style="1" bestFit="1" customWidth="1"/>
    <col min="10247" max="10247" width="12.42578125" style="1" bestFit="1" customWidth="1"/>
    <col min="10248" max="10248" width="11.85546875" style="1" bestFit="1" customWidth="1"/>
    <col min="10249" max="10249" width="11.42578125" style="1" customWidth="1"/>
    <col min="10250" max="10250" width="13" style="1" bestFit="1" customWidth="1"/>
    <col min="10251" max="10328" width="11.42578125" style="1" customWidth="1"/>
    <col min="10329" max="10329" width="56.28515625" style="1" customWidth="1"/>
    <col min="10330" max="10496" width="9.140625" style="1"/>
    <col min="10497" max="10497" width="4.7109375" style="1" bestFit="1" customWidth="1"/>
    <col min="10498" max="10498" width="4.42578125" style="1" bestFit="1" customWidth="1"/>
    <col min="10499" max="10499" width="68.140625" style="1" customWidth="1"/>
    <col min="10500" max="10500" width="9.42578125" style="1" bestFit="1" customWidth="1"/>
    <col min="10501" max="10501" width="7.140625" style="1" bestFit="1" customWidth="1"/>
    <col min="10502" max="10502" width="9.140625" style="1" bestFit="1" customWidth="1"/>
    <col min="10503" max="10503" width="12.42578125" style="1" bestFit="1" customWidth="1"/>
    <col min="10504" max="10504" width="11.85546875" style="1" bestFit="1" customWidth="1"/>
    <col min="10505" max="10505" width="11.42578125" style="1" customWidth="1"/>
    <col min="10506" max="10506" width="13" style="1" bestFit="1" customWidth="1"/>
    <col min="10507" max="10584" width="11.42578125" style="1" customWidth="1"/>
    <col min="10585" max="10585" width="56.28515625" style="1" customWidth="1"/>
    <col min="10586" max="10752" width="9.140625" style="1"/>
    <col min="10753" max="10753" width="4.7109375" style="1" bestFit="1" customWidth="1"/>
    <col min="10754" max="10754" width="4.42578125" style="1" bestFit="1" customWidth="1"/>
    <col min="10755" max="10755" width="68.140625" style="1" customWidth="1"/>
    <col min="10756" max="10756" width="9.42578125" style="1" bestFit="1" customWidth="1"/>
    <col min="10757" max="10757" width="7.140625" style="1" bestFit="1" customWidth="1"/>
    <col min="10758" max="10758" width="9.140625" style="1" bestFit="1" customWidth="1"/>
    <col min="10759" max="10759" width="12.42578125" style="1" bestFit="1" customWidth="1"/>
    <col min="10760" max="10760" width="11.85546875" style="1" bestFit="1" customWidth="1"/>
    <col min="10761" max="10761" width="11.42578125" style="1" customWidth="1"/>
    <col min="10762" max="10762" width="13" style="1" bestFit="1" customWidth="1"/>
    <col min="10763" max="10840" width="11.42578125" style="1" customWidth="1"/>
    <col min="10841" max="10841" width="56.28515625" style="1" customWidth="1"/>
    <col min="10842" max="11008" width="9.140625" style="1"/>
    <col min="11009" max="11009" width="4.7109375" style="1" bestFit="1" customWidth="1"/>
    <col min="11010" max="11010" width="4.42578125" style="1" bestFit="1" customWidth="1"/>
    <col min="11011" max="11011" width="68.140625" style="1" customWidth="1"/>
    <col min="11012" max="11012" width="9.42578125" style="1" bestFit="1" customWidth="1"/>
    <col min="11013" max="11013" width="7.140625" style="1" bestFit="1" customWidth="1"/>
    <col min="11014" max="11014" width="9.140625" style="1" bestFit="1" customWidth="1"/>
    <col min="11015" max="11015" width="12.42578125" style="1" bestFit="1" customWidth="1"/>
    <col min="11016" max="11016" width="11.85546875" style="1" bestFit="1" customWidth="1"/>
    <col min="11017" max="11017" width="11.42578125" style="1" customWidth="1"/>
    <col min="11018" max="11018" width="13" style="1" bestFit="1" customWidth="1"/>
    <col min="11019" max="11096" width="11.42578125" style="1" customWidth="1"/>
    <col min="11097" max="11097" width="56.28515625" style="1" customWidth="1"/>
    <col min="11098" max="11264" width="9.140625" style="1"/>
    <col min="11265" max="11265" width="4.7109375" style="1" bestFit="1" customWidth="1"/>
    <col min="11266" max="11266" width="4.42578125" style="1" bestFit="1" customWidth="1"/>
    <col min="11267" max="11267" width="68.140625" style="1" customWidth="1"/>
    <col min="11268" max="11268" width="9.42578125" style="1" bestFit="1" customWidth="1"/>
    <col min="11269" max="11269" width="7.140625" style="1" bestFit="1" customWidth="1"/>
    <col min="11270" max="11270" width="9.140625" style="1" bestFit="1" customWidth="1"/>
    <col min="11271" max="11271" width="12.42578125" style="1" bestFit="1" customWidth="1"/>
    <col min="11272" max="11272" width="11.85546875" style="1" bestFit="1" customWidth="1"/>
    <col min="11273" max="11273" width="11.42578125" style="1" customWidth="1"/>
    <col min="11274" max="11274" width="13" style="1" bestFit="1" customWidth="1"/>
    <col min="11275" max="11352" width="11.42578125" style="1" customWidth="1"/>
    <col min="11353" max="11353" width="56.28515625" style="1" customWidth="1"/>
    <col min="11354" max="11520" width="9.140625" style="1"/>
    <col min="11521" max="11521" width="4.7109375" style="1" bestFit="1" customWidth="1"/>
    <col min="11522" max="11522" width="4.42578125" style="1" bestFit="1" customWidth="1"/>
    <col min="11523" max="11523" width="68.140625" style="1" customWidth="1"/>
    <col min="11524" max="11524" width="9.42578125" style="1" bestFit="1" customWidth="1"/>
    <col min="11525" max="11525" width="7.140625" style="1" bestFit="1" customWidth="1"/>
    <col min="11526" max="11526" width="9.140625" style="1" bestFit="1" customWidth="1"/>
    <col min="11527" max="11527" width="12.42578125" style="1" bestFit="1" customWidth="1"/>
    <col min="11528" max="11528" width="11.85546875" style="1" bestFit="1" customWidth="1"/>
    <col min="11529" max="11529" width="11.42578125" style="1" customWidth="1"/>
    <col min="11530" max="11530" width="13" style="1" bestFit="1" customWidth="1"/>
    <col min="11531" max="11608" width="11.42578125" style="1" customWidth="1"/>
    <col min="11609" max="11609" width="56.28515625" style="1" customWidth="1"/>
    <col min="11610" max="11776" width="9.140625" style="1"/>
    <col min="11777" max="11777" width="4.7109375" style="1" bestFit="1" customWidth="1"/>
    <col min="11778" max="11778" width="4.42578125" style="1" bestFit="1" customWidth="1"/>
    <col min="11779" max="11779" width="68.140625" style="1" customWidth="1"/>
    <col min="11780" max="11780" width="9.42578125" style="1" bestFit="1" customWidth="1"/>
    <col min="11781" max="11781" width="7.140625" style="1" bestFit="1" customWidth="1"/>
    <col min="11782" max="11782" width="9.140625" style="1" bestFit="1" customWidth="1"/>
    <col min="11783" max="11783" width="12.42578125" style="1" bestFit="1" customWidth="1"/>
    <col min="11784" max="11784" width="11.85546875" style="1" bestFit="1" customWidth="1"/>
    <col min="11785" max="11785" width="11.42578125" style="1" customWidth="1"/>
    <col min="11786" max="11786" width="13" style="1" bestFit="1" customWidth="1"/>
    <col min="11787" max="11864" width="11.42578125" style="1" customWidth="1"/>
    <col min="11865" max="11865" width="56.28515625" style="1" customWidth="1"/>
    <col min="11866" max="12032" width="9.140625" style="1"/>
    <col min="12033" max="12033" width="4.7109375" style="1" bestFit="1" customWidth="1"/>
    <col min="12034" max="12034" width="4.42578125" style="1" bestFit="1" customWidth="1"/>
    <col min="12035" max="12035" width="68.140625" style="1" customWidth="1"/>
    <col min="12036" max="12036" width="9.42578125" style="1" bestFit="1" customWidth="1"/>
    <col min="12037" max="12037" width="7.140625" style="1" bestFit="1" customWidth="1"/>
    <col min="12038" max="12038" width="9.140625" style="1" bestFit="1" customWidth="1"/>
    <col min="12039" max="12039" width="12.42578125" style="1" bestFit="1" customWidth="1"/>
    <col min="12040" max="12040" width="11.85546875" style="1" bestFit="1" customWidth="1"/>
    <col min="12041" max="12041" width="11.42578125" style="1" customWidth="1"/>
    <col min="12042" max="12042" width="13" style="1" bestFit="1" customWidth="1"/>
    <col min="12043" max="12120" width="11.42578125" style="1" customWidth="1"/>
    <col min="12121" max="12121" width="56.28515625" style="1" customWidth="1"/>
    <col min="12122" max="12288" width="9.140625" style="1"/>
    <col min="12289" max="12289" width="4.7109375" style="1" bestFit="1" customWidth="1"/>
    <col min="12290" max="12290" width="4.42578125" style="1" bestFit="1" customWidth="1"/>
    <col min="12291" max="12291" width="68.140625" style="1" customWidth="1"/>
    <col min="12292" max="12292" width="9.42578125" style="1" bestFit="1" customWidth="1"/>
    <col min="12293" max="12293" width="7.140625" style="1" bestFit="1" customWidth="1"/>
    <col min="12294" max="12294" width="9.140625" style="1" bestFit="1" customWidth="1"/>
    <col min="12295" max="12295" width="12.42578125" style="1" bestFit="1" customWidth="1"/>
    <col min="12296" max="12296" width="11.85546875" style="1" bestFit="1" customWidth="1"/>
    <col min="12297" max="12297" width="11.42578125" style="1" customWidth="1"/>
    <col min="12298" max="12298" width="13" style="1" bestFit="1" customWidth="1"/>
    <col min="12299" max="12376" width="11.42578125" style="1" customWidth="1"/>
    <col min="12377" max="12377" width="56.28515625" style="1" customWidth="1"/>
    <col min="12378" max="12544" width="9.140625" style="1"/>
    <col min="12545" max="12545" width="4.7109375" style="1" bestFit="1" customWidth="1"/>
    <col min="12546" max="12546" width="4.42578125" style="1" bestFit="1" customWidth="1"/>
    <col min="12547" max="12547" width="68.140625" style="1" customWidth="1"/>
    <col min="12548" max="12548" width="9.42578125" style="1" bestFit="1" customWidth="1"/>
    <col min="12549" max="12549" width="7.140625" style="1" bestFit="1" customWidth="1"/>
    <col min="12550" max="12550" width="9.140625" style="1" bestFit="1" customWidth="1"/>
    <col min="12551" max="12551" width="12.42578125" style="1" bestFit="1" customWidth="1"/>
    <col min="12552" max="12552" width="11.85546875" style="1" bestFit="1" customWidth="1"/>
    <col min="12553" max="12553" width="11.42578125" style="1" customWidth="1"/>
    <col min="12554" max="12554" width="13" style="1" bestFit="1" customWidth="1"/>
    <col min="12555" max="12632" width="11.42578125" style="1" customWidth="1"/>
    <col min="12633" max="12633" width="56.28515625" style="1" customWidth="1"/>
    <col min="12634" max="12800" width="9.140625" style="1"/>
    <col min="12801" max="12801" width="4.7109375" style="1" bestFit="1" customWidth="1"/>
    <col min="12802" max="12802" width="4.42578125" style="1" bestFit="1" customWidth="1"/>
    <col min="12803" max="12803" width="68.140625" style="1" customWidth="1"/>
    <col min="12804" max="12804" width="9.42578125" style="1" bestFit="1" customWidth="1"/>
    <col min="12805" max="12805" width="7.140625" style="1" bestFit="1" customWidth="1"/>
    <col min="12806" max="12806" width="9.140625" style="1" bestFit="1" customWidth="1"/>
    <col min="12807" max="12807" width="12.42578125" style="1" bestFit="1" customWidth="1"/>
    <col min="12808" max="12808" width="11.85546875" style="1" bestFit="1" customWidth="1"/>
    <col min="12809" max="12809" width="11.42578125" style="1" customWidth="1"/>
    <col min="12810" max="12810" width="13" style="1" bestFit="1" customWidth="1"/>
    <col min="12811" max="12888" width="11.42578125" style="1" customWidth="1"/>
    <col min="12889" max="12889" width="56.28515625" style="1" customWidth="1"/>
    <col min="12890" max="13056" width="9.140625" style="1"/>
    <col min="13057" max="13057" width="4.7109375" style="1" bestFit="1" customWidth="1"/>
    <col min="13058" max="13058" width="4.42578125" style="1" bestFit="1" customWidth="1"/>
    <col min="13059" max="13059" width="68.140625" style="1" customWidth="1"/>
    <col min="13060" max="13060" width="9.42578125" style="1" bestFit="1" customWidth="1"/>
    <col min="13061" max="13061" width="7.140625" style="1" bestFit="1" customWidth="1"/>
    <col min="13062" max="13062" width="9.140625" style="1" bestFit="1" customWidth="1"/>
    <col min="13063" max="13063" width="12.42578125" style="1" bestFit="1" customWidth="1"/>
    <col min="13064" max="13064" width="11.85546875" style="1" bestFit="1" customWidth="1"/>
    <col min="13065" max="13065" width="11.42578125" style="1" customWidth="1"/>
    <col min="13066" max="13066" width="13" style="1" bestFit="1" customWidth="1"/>
    <col min="13067" max="13144" width="11.42578125" style="1" customWidth="1"/>
    <col min="13145" max="13145" width="56.28515625" style="1" customWidth="1"/>
    <col min="13146" max="13312" width="9.140625" style="1"/>
    <col min="13313" max="13313" width="4.7109375" style="1" bestFit="1" customWidth="1"/>
    <col min="13314" max="13314" width="4.42578125" style="1" bestFit="1" customWidth="1"/>
    <col min="13315" max="13315" width="68.140625" style="1" customWidth="1"/>
    <col min="13316" max="13316" width="9.42578125" style="1" bestFit="1" customWidth="1"/>
    <col min="13317" max="13317" width="7.140625" style="1" bestFit="1" customWidth="1"/>
    <col min="13318" max="13318" width="9.140625" style="1" bestFit="1" customWidth="1"/>
    <col min="13319" max="13319" width="12.42578125" style="1" bestFit="1" customWidth="1"/>
    <col min="13320" max="13320" width="11.85546875" style="1" bestFit="1" customWidth="1"/>
    <col min="13321" max="13321" width="11.42578125" style="1" customWidth="1"/>
    <col min="13322" max="13322" width="13" style="1" bestFit="1" customWidth="1"/>
    <col min="13323" max="13400" width="11.42578125" style="1" customWidth="1"/>
    <col min="13401" max="13401" width="56.28515625" style="1" customWidth="1"/>
    <col min="13402" max="13568" width="9.140625" style="1"/>
    <col min="13569" max="13569" width="4.7109375" style="1" bestFit="1" customWidth="1"/>
    <col min="13570" max="13570" width="4.42578125" style="1" bestFit="1" customWidth="1"/>
    <col min="13571" max="13571" width="68.140625" style="1" customWidth="1"/>
    <col min="13572" max="13572" width="9.42578125" style="1" bestFit="1" customWidth="1"/>
    <col min="13573" max="13573" width="7.140625" style="1" bestFit="1" customWidth="1"/>
    <col min="13574" max="13574" width="9.140625" style="1" bestFit="1" customWidth="1"/>
    <col min="13575" max="13575" width="12.42578125" style="1" bestFit="1" customWidth="1"/>
    <col min="13576" max="13576" width="11.85546875" style="1" bestFit="1" customWidth="1"/>
    <col min="13577" max="13577" width="11.42578125" style="1" customWidth="1"/>
    <col min="13578" max="13578" width="13" style="1" bestFit="1" customWidth="1"/>
    <col min="13579" max="13656" width="11.42578125" style="1" customWidth="1"/>
    <col min="13657" max="13657" width="56.28515625" style="1" customWidth="1"/>
    <col min="13658" max="13824" width="9.140625" style="1"/>
    <col min="13825" max="13825" width="4.7109375" style="1" bestFit="1" customWidth="1"/>
    <col min="13826" max="13826" width="4.42578125" style="1" bestFit="1" customWidth="1"/>
    <col min="13827" max="13827" width="68.140625" style="1" customWidth="1"/>
    <col min="13828" max="13828" width="9.42578125" style="1" bestFit="1" customWidth="1"/>
    <col min="13829" max="13829" width="7.140625" style="1" bestFit="1" customWidth="1"/>
    <col min="13830" max="13830" width="9.140625" style="1" bestFit="1" customWidth="1"/>
    <col min="13831" max="13831" width="12.42578125" style="1" bestFit="1" customWidth="1"/>
    <col min="13832" max="13832" width="11.85546875" style="1" bestFit="1" customWidth="1"/>
    <col min="13833" max="13833" width="11.42578125" style="1" customWidth="1"/>
    <col min="13834" max="13834" width="13" style="1" bestFit="1" customWidth="1"/>
    <col min="13835" max="13912" width="11.42578125" style="1" customWidth="1"/>
    <col min="13913" max="13913" width="56.28515625" style="1" customWidth="1"/>
    <col min="13914" max="14080" width="9.140625" style="1"/>
    <col min="14081" max="14081" width="4.7109375" style="1" bestFit="1" customWidth="1"/>
    <col min="14082" max="14082" width="4.42578125" style="1" bestFit="1" customWidth="1"/>
    <col min="14083" max="14083" width="68.140625" style="1" customWidth="1"/>
    <col min="14084" max="14084" width="9.42578125" style="1" bestFit="1" customWidth="1"/>
    <col min="14085" max="14085" width="7.140625" style="1" bestFit="1" customWidth="1"/>
    <col min="14086" max="14086" width="9.140625" style="1" bestFit="1" customWidth="1"/>
    <col min="14087" max="14087" width="12.42578125" style="1" bestFit="1" customWidth="1"/>
    <col min="14088" max="14088" width="11.85546875" style="1" bestFit="1" customWidth="1"/>
    <col min="14089" max="14089" width="11.42578125" style="1" customWidth="1"/>
    <col min="14090" max="14090" width="13" style="1" bestFit="1" customWidth="1"/>
    <col min="14091" max="14168" width="11.42578125" style="1" customWidth="1"/>
    <col min="14169" max="14169" width="56.28515625" style="1" customWidth="1"/>
    <col min="14170" max="14336" width="9.140625" style="1"/>
    <col min="14337" max="14337" width="4.7109375" style="1" bestFit="1" customWidth="1"/>
    <col min="14338" max="14338" width="4.42578125" style="1" bestFit="1" customWidth="1"/>
    <col min="14339" max="14339" width="68.140625" style="1" customWidth="1"/>
    <col min="14340" max="14340" width="9.42578125" style="1" bestFit="1" customWidth="1"/>
    <col min="14341" max="14341" width="7.140625" style="1" bestFit="1" customWidth="1"/>
    <col min="14342" max="14342" width="9.140625" style="1" bestFit="1" customWidth="1"/>
    <col min="14343" max="14343" width="12.42578125" style="1" bestFit="1" customWidth="1"/>
    <col min="14344" max="14344" width="11.85546875" style="1" bestFit="1" customWidth="1"/>
    <col min="14345" max="14345" width="11.42578125" style="1" customWidth="1"/>
    <col min="14346" max="14346" width="13" style="1" bestFit="1" customWidth="1"/>
    <col min="14347" max="14424" width="11.42578125" style="1" customWidth="1"/>
    <col min="14425" max="14425" width="56.28515625" style="1" customWidth="1"/>
    <col min="14426" max="14592" width="9.140625" style="1"/>
    <col min="14593" max="14593" width="4.7109375" style="1" bestFit="1" customWidth="1"/>
    <col min="14594" max="14594" width="4.42578125" style="1" bestFit="1" customWidth="1"/>
    <col min="14595" max="14595" width="68.140625" style="1" customWidth="1"/>
    <col min="14596" max="14596" width="9.42578125" style="1" bestFit="1" customWidth="1"/>
    <col min="14597" max="14597" width="7.140625" style="1" bestFit="1" customWidth="1"/>
    <col min="14598" max="14598" width="9.140625" style="1" bestFit="1" customWidth="1"/>
    <col min="14599" max="14599" width="12.42578125" style="1" bestFit="1" customWidth="1"/>
    <col min="14600" max="14600" width="11.85546875" style="1" bestFit="1" customWidth="1"/>
    <col min="14601" max="14601" width="11.42578125" style="1" customWidth="1"/>
    <col min="14602" max="14602" width="13" style="1" bestFit="1" customWidth="1"/>
    <col min="14603" max="14680" width="11.42578125" style="1" customWidth="1"/>
    <col min="14681" max="14681" width="56.28515625" style="1" customWidth="1"/>
    <col min="14682" max="14848" width="9.140625" style="1"/>
    <col min="14849" max="14849" width="4.7109375" style="1" bestFit="1" customWidth="1"/>
    <col min="14850" max="14850" width="4.42578125" style="1" bestFit="1" customWidth="1"/>
    <col min="14851" max="14851" width="68.140625" style="1" customWidth="1"/>
    <col min="14852" max="14852" width="9.42578125" style="1" bestFit="1" customWidth="1"/>
    <col min="14853" max="14853" width="7.140625" style="1" bestFit="1" customWidth="1"/>
    <col min="14854" max="14854" width="9.140625" style="1" bestFit="1" customWidth="1"/>
    <col min="14855" max="14855" width="12.42578125" style="1" bestFit="1" customWidth="1"/>
    <col min="14856" max="14856" width="11.85546875" style="1" bestFit="1" customWidth="1"/>
    <col min="14857" max="14857" width="11.42578125" style="1" customWidth="1"/>
    <col min="14858" max="14858" width="13" style="1" bestFit="1" customWidth="1"/>
    <col min="14859" max="14936" width="11.42578125" style="1" customWidth="1"/>
    <col min="14937" max="14937" width="56.28515625" style="1" customWidth="1"/>
    <col min="14938" max="15104" width="9.140625" style="1"/>
    <col min="15105" max="15105" width="4.7109375" style="1" bestFit="1" customWidth="1"/>
    <col min="15106" max="15106" width="4.42578125" style="1" bestFit="1" customWidth="1"/>
    <col min="15107" max="15107" width="68.140625" style="1" customWidth="1"/>
    <col min="15108" max="15108" width="9.42578125" style="1" bestFit="1" customWidth="1"/>
    <col min="15109" max="15109" width="7.140625" style="1" bestFit="1" customWidth="1"/>
    <col min="15110" max="15110" width="9.140625" style="1" bestFit="1" customWidth="1"/>
    <col min="15111" max="15111" width="12.42578125" style="1" bestFit="1" customWidth="1"/>
    <col min="15112" max="15112" width="11.85546875" style="1" bestFit="1" customWidth="1"/>
    <col min="15113" max="15113" width="11.42578125" style="1" customWidth="1"/>
    <col min="15114" max="15114" width="13" style="1" bestFit="1" customWidth="1"/>
    <col min="15115" max="15192" width="11.42578125" style="1" customWidth="1"/>
    <col min="15193" max="15193" width="56.28515625" style="1" customWidth="1"/>
    <col min="15194" max="15360" width="9.140625" style="1"/>
    <col min="15361" max="15361" width="4.7109375" style="1" bestFit="1" customWidth="1"/>
    <col min="15362" max="15362" width="4.42578125" style="1" bestFit="1" customWidth="1"/>
    <col min="15363" max="15363" width="68.140625" style="1" customWidth="1"/>
    <col min="15364" max="15364" width="9.42578125" style="1" bestFit="1" customWidth="1"/>
    <col min="15365" max="15365" width="7.140625" style="1" bestFit="1" customWidth="1"/>
    <col min="15366" max="15366" width="9.140625" style="1" bestFit="1" customWidth="1"/>
    <col min="15367" max="15367" width="12.42578125" style="1" bestFit="1" customWidth="1"/>
    <col min="15368" max="15368" width="11.85546875" style="1" bestFit="1" customWidth="1"/>
    <col min="15369" max="15369" width="11.42578125" style="1" customWidth="1"/>
    <col min="15370" max="15370" width="13" style="1" bestFit="1" customWidth="1"/>
    <col min="15371" max="15448" width="11.42578125" style="1" customWidth="1"/>
    <col min="15449" max="15449" width="56.28515625" style="1" customWidth="1"/>
    <col min="15450" max="15616" width="9.140625" style="1"/>
    <col min="15617" max="15617" width="4.7109375" style="1" bestFit="1" customWidth="1"/>
    <col min="15618" max="15618" width="4.42578125" style="1" bestFit="1" customWidth="1"/>
    <col min="15619" max="15619" width="68.140625" style="1" customWidth="1"/>
    <col min="15620" max="15620" width="9.42578125" style="1" bestFit="1" customWidth="1"/>
    <col min="15621" max="15621" width="7.140625" style="1" bestFit="1" customWidth="1"/>
    <col min="15622" max="15622" width="9.140625" style="1" bestFit="1" customWidth="1"/>
    <col min="15623" max="15623" width="12.42578125" style="1" bestFit="1" customWidth="1"/>
    <col min="15624" max="15624" width="11.85546875" style="1" bestFit="1" customWidth="1"/>
    <col min="15625" max="15625" width="11.42578125" style="1" customWidth="1"/>
    <col min="15626" max="15626" width="13" style="1" bestFit="1" customWidth="1"/>
    <col min="15627" max="15704" width="11.42578125" style="1" customWidth="1"/>
    <col min="15705" max="15705" width="56.28515625" style="1" customWidth="1"/>
    <col min="15706" max="15872" width="9.140625" style="1"/>
    <col min="15873" max="15873" width="4.7109375" style="1" bestFit="1" customWidth="1"/>
    <col min="15874" max="15874" width="4.42578125" style="1" bestFit="1" customWidth="1"/>
    <col min="15875" max="15875" width="68.140625" style="1" customWidth="1"/>
    <col min="15876" max="15876" width="9.42578125" style="1" bestFit="1" customWidth="1"/>
    <col min="15877" max="15877" width="7.140625" style="1" bestFit="1" customWidth="1"/>
    <col min="15878" max="15878" width="9.140625" style="1" bestFit="1" customWidth="1"/>
    <col min="15879" max="15879" width="12.42578125" style="1" bestFit="1" customWidth="1"/>
    <col min="15880" max="15880" width="11.85546875" style="1" bestFit="1" customWidth="1"/>
    <col min="15881" max="15881" width="11.42578125" style="1" customWidth="1"/>
    <col min="15882" max="15882" width="13" style="1" bestFit="1" customWidth="1"/>
    <col min="15883" max="15960" width="11.42578125" style="1" customWidth="1"/>
    <col min="15961" max="15961" width="56.28515625" style="1" customWidth="1"/>
    <col min="15962" max="16128" width="9.140625" style="1"/>
    <col min="16129" max="16129" width="4.7109375" style="1" bestFit="1" customWidth="1"/>
    <col min="16130" max="16130" width="4.42578125" style="1" bestFit="1" customWidth="1"/>
    <col min="16131" max="16131" width="68.140625" style="1" customWidth="1"/>
    <col min="16132" max="16132" width="9.42578125" style="1" bestFit="1" customWidth="1"/>
    <col min="16133" max="16133" width="7.140625" style="1" bestFit="1" customWidth="1"/>
    <col min="16134" max="16134" width="9.140625" style="1" bestFit="1" customWidth="1"/>
    <col min="16135" max="16135" width="12.42578125" style="1" bestFit="1" customWidth="1"/>
    <col min="16136" max="16136" width="11.85546875" style="1" bestFit="1" customWidth="1"/>
    <col min="16137" max="16137" width="11.42578125" style="1" customWidth="1"/>
    <col min="16138" max="16138" width="13" style="1" bestFit="1" customWidth="1"/>
    <col min="16139" max="16216" width="11.42578125" style="1" customWidth="1"/>
    <col min="16217" max="16217" width="56.28515625" style="1" customWidth="1"/>
    <col min="16218" max="16384" width="9.140625" style="1"/>
  </cols>
  <sheetData>
    <row r="1" spans="1:128" s="23" customFormat="1" ht="12" x14ac:dyDescent="0.2">
      <c r="A1" s="273" t="s">
        <v>10</v>
      </c>
      <c r="B1" s="273"/>
      <c r="C1" s="273"/>
      <c r="D1" s="273"/>
      <c r="E1" s="273"/>
      <c r="F1" s="273"/>
      <c r="G1" s="273"/>
      <c r="H1" s="273"/>
      <c r="I1" s="274" t="s">
        <v>11</v>
      </c>
      <c r="J1" s="274"/>
      <c r="K1" s="27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row>
    <row r="2" spans="1:128" x14ac:dyDescent="0.2">
      <c r="A2" s="273"/>
      <c r="B2" s="273"/>
      <c r="C2" s="273"/>
      <c r="D2" s="273"/>
      <c r="E2" s="273"/>
      <c r="F2" s="273"/>
      <c r="G2" s="273"/>
      <c r="H2" s="273"/>
      <c r="I2" s="274"/>
      <c r="J2" s="274"/>
      <c r="K2" s="274"/>
    </row>
    <row r="3" spans="1:128" x14ac:dyDescent="0.2">
      <c r="A3" s="275" t="s">
        <v>58</v>
      </c>
      <c r="B3" s="275"/>
      <c r="C3" s="275"/>
      <c r="D3" s="275"/>
      <c r="E3" s="275"/>
      <c r="F3" s="275"/>
      <c r="G3" s="275"/>
      <c r="H3" s="275"/>
      <c r="I3" s="26"/>
      <c r="J3" s="26"/>
      <c r="K3" s="26"/>
    </row>
    <row r="4" spans="1:128" x14ac:dyDescent="0.2">
      <c r="A4" s="275" t="s">
        <v>60</v>
      </c>
      <c r="B4" s="275"/>
      <c r="C4" s="275"/>
      <c r="D4" s="275"/>
      <c r="E4" s="275"/>
      <c r="F4" s="275"/>
      <c r="G4" s="275"/>
      <c r="H4" s="275"/>
      <c r="I4" s="276" t="s">
        <v>12</v>
      </c>
      <c r="J4" s="277"/>
      <c r="K4" s="27">
        <v>0.25</v>
      </c>
    </row>
    <row r="5" spans="1:128" x14ac:dyDescent="0.2">
      <c r="A5" s="275" t="s">
        <v>57</v>
      </c>
      <c r="B5" s="275"/>
      <c r="C5" s="275"/>
      <c r="D5" s="275"/>
      <c r="E5" s="275"/>
      <c r="F5" s="275"/>
      <c r="G5" s="275"/>
      <c r="H5" s="275"/>
      <c r="I5" s="28"/>
      <c r="J5" s="26"/>
      <c r="K5" s="29"/>
    </row>
    <row r="6" spans="1:128" x14ac:dyDescent="0.2">
      <c r="A6" s="275" t="s">
        <v>21</v>
      </c>
      <c r="B6" s="275"/>
      <c r="C6" s="275"/>
      <c r="D6" s="275"/>
      <c r="E6" s="275"/>
      <c r="F6" s="275"/>
      <c r="G6" s="275"/>
      <c r="H6" s="275"/>
      <c r="I6" s="276" t="s">
        <v>52</v>
      </c>
      <c r="J6" s="277"/>
      <c r="K6" s="30">
        <v>1.1266</v>
      </c>
    </row>
    <row r="7" spans="1:128" x14ac:dyDescent="0.2">
      <c r="A7" s="275" t="s">
        <v>59</v>
      </c>
      <c r="B7" s="275"/>
      <c r="C7" s="275"/>
      <c r="D7" s="275"/>
      <c r="E7" s="275"/>
      <c r="F7" s="275"/>
      <c r="G7" s="275"/>
      <c r="H7" s="275"/>
      <c r="I7" s="26"/>
      <c r="J7" s="26"/>
      <c r="K7" s="26"/>
    </row>
    <row r="8" spans="1:128" s="22" customFormat="1" x14ac:dyDescent="0.2">
      <c r="A8" s="281" t="s">
        <v>45</v>
      </c>
      <c r="B8" s="281"/>
      <c r="C8" s="281"/>
      <c r="D8" s="281"/>
      <c r="E8" s="281"/>
      <c r="F8" s="281"/>
      <c r="G8" s="281"/>
      <c r="H8" s="281"/>
      <c r="I8" s="26"/>
      <c r="J8" s="26"/>
      <c r="K8" s="26"/>
    </row>
    <row r="9" spans="1:128" s="22" customFormat="1" ht="15" x14ac:dyDescent="0.2">
      <c r="A9" s="278" t="s">
        <v>13</v>
      </c>
      <c r="B9" s="279"/>
      <c r="C9" s="279"/>
      <c r="D9" s="279"/>
      <c r="E9" s="279"/>
      <c r="F9" s="279"/>
      <c r="G9" s="279"/>
      <c r="H9" s="279"/>
      <c r="I9" s="279"/>
      <c r="J9" s="279"/>
      <c r="K9" s="280"/>
    </row>
    <row r="10" spans="1:128" s="22" customFormat="1" ht="15" x14ac:dyDescent="0.2">
      <c r="A10" s="267" t="s">
        <v>14</v>
      </c>
      <c r="B10" s="267"/>
      <c r="C10" s="31"/>
      <c r="D10" s="32"/>
      <c r="E10" s="32"/>
      <c r="F10" s="33"/>
      <c r="G10" s="34" t="s">
        <v>15</v>
      </c>
      <c r="H10" s="35"/>
      <c r="I10" s="36"/>
      <c r="J10" s="36"/>
      <c r="K10" s="37"/>
    </row>
    <row r="11" spans="1:128" s="21" customFormat="1" ht="15.75" thickBot="1" x14ac:dyDescent="0.25">
      <c r="A11" s="267" t="s">
        <v>16</v>
      </c>
      <c r="B11" s="268"/>
      <c r="C11" s="38"/>
      <c r="D11" s="39"/>
      <c r="E11" s="269"/>
      <c r="F11" s="270"/>
      <c r="G11" s="40" t="s">
        <v>17</v>
      </c>
      <c r="H11" s="41"/>
      <c r="I11" s="42"/>
      <c r="J11" s="271"/>
      <c r="K11" s="272"/>
    </row>
    <row r="12" spans="1:128" s="2" customFormat="1" x14ac:dyDescent="0.2">
      <c r="A12" s="63" t="s">
        <v>22</v>
      </c>
      <c r="B12" s="259" t="s">
        <v>9</v>
      </c>
      <c r="C12" s="261" t="s">
        <v>8</v>
      </c>
      <c r="D12" s="263" t="s">
        <v>7</v>
      </c>
      <c r="E12" s="261" t="s">
        <v>6</v>
      </c>
      <c r="F12" s="265" t="s">
        <v>5</v>
      </c>
      <c r="G12" s="266"/>
      <c r="H12" s="254" t="s">
        <v>4</v>
      </c>
      <c r="I12" s="256" t="s">
        <v>18</v>
      </c>
      <c r="J12" s="257"/>
      <c r="K12" s="258" t="s">
        <v>4</v>
      </c>
      <c r="M12" s="43"/>
      <c r="N12" s="43"/>
    </row>
    <row r="13" spans="1:128" s="2" customFormat="1" ht="13.5" thickBot="1" x14ac:dyDescent="0.25">
      <c r="A13" s="65" t="s">
        <v>23</v>
      </c>
      <c r="B13" s="260"/>
      <c r="C13" s="262"/>
      <c r="D13" s="264"/>
      <c r="E13" s="262"/>
      <c r="F13" s="86" t="s">
        <v>3</v>
      </c>
      <c r="G13" s="86" t="s">
        <v>2</v>
      </c>
      <c r="H13" s="255"/>
      <c r="I13" s="44" t="s">
        <v>3</v>
      </c>
      <c r="J13" s="44" t="s">
        <v>2</v>
      </c>
      <c r="K13" s="258"/>
      <c r="M13" s="43"/>
      <c r="N13" s="43"/>
    </row>
    <row r="14" spans="1:128" s="2" customFormat="1" x14ac:dyDescent="0.2">
      <c r="A14" s="102"/>
      <c r="B14" s="62"/>
      <c r="C14" s="102"/>
      <c r="D14" s="103"/>
      <c r="E14" s="102"/>
      <c r="F14" s="100"/>
      <c r="G14" s="100"/>
      <c r="H14" s="100"/>
      <c r="I14" s="44"/>
      <c r="J14" s="44"/>
      <c r="K14" s="101"/>
      <c r="M14" s="43"/>
      <c r="N14" s="43"/>
    </row>
    <row r="15" spans="1:128" s="2" customFormat="1" ht="25.5" x14ac:dyDescent="0.2">
      <c r="A15" s="64"/>
      <c r="B15" s="99" t="s">
        <v>19</v>
      </c>
      <c r="C15" s="45" t="s">
        <v>70</v>
      </c>
      <c r="D15" s="46"/>
      <c r="E15" s="47"/>
      <c r="F15" s="87"/>
      <c r="G15" s="87"/>
      <c r="H15" s="88"/>
      <c r="I15" s="48"/>
      <c r="J15" s="48"/>
      <c r="K15" s="49"/>
    </row>
    <row r="16" spans="1:128" s="159" customFormat="1" x14ac:dyDescent="0.2">
      <c r="A16" s="149"/>
      <c r="B16" s="150" t="s">
        <v>25</v>
      </c>
      <c r="C16" s="151" t="s">
        <v>24</v>
      </c>
      <c r="D16" s="152"/>
      <c r="E16" s="153"/>
      <c r="F16" s="154"/>
      <c r="G16" s="154"/>
      <c r="H16" s="155"/>
      <c r="I16" s="156"/>
      <c r="J16" s="154"/>
      <c r="K16" s="155"/>
      <c r="L16" s="157"/>
      <c r="M16" s="158"/>
      <c r="N16" s="158"/>
    </row>
    <row r="17" spans="1:14" s="169" customFormat="1" x14ac:dyDescent="0.2">
      <c r="A17" s="160"/>
      <c r="B17" s="161">
        <v>1</v>
      </c>
      <c r="C17" s="145" t="s">
        <v>74</v>
      </c>
      <c r="D17" s="162"/>
      <c r="E17" s="163"/>
      <c r="F17" s="164"/>
      <c r="G17" s="164"/>
      <c r="H17" s="165"/>
      <c r="I17" s="166"/>
      <c r="J17" s="164"/>
      <c r="K17" s="165"/>
      <c r="L17" s="167"/>
      <c r="M17" s="168"/>
      <c r="N17" s="168"/>
    </row>
    <row r="18" spans="1:14" s="118" customFormat="1" x14ac:dyDescent="0.2">
      <c r="A18" s="170"/>
      <c r="B18" s="171" t="s">
        <v>161</v>
      </c>
      <c r="C18" s="123" t="s">
        <v>77</v>
      </c>
      <c r="D18" s="172">
        <v>2</v>
      </c>
      <c r="E18" s="173" t="s">
        <v>76</v>
      </c>
      <c r="F18" s="174" t="s">
        <v>75</v>
      </c>
      <c r="G18" s="211">
        <v>0</v>
      </c>
      <c r="H18" s="107">
        <f t="shared" ref="H18" si="0">SUM(F18,G18)*D18</f>
        <v>0</v>
      </c>
      <c r="I18" s="109" t="s">
        <v>75</v>
      </c>
      <c r="J18" s="105">
        <f t="shared" ref="J18" si="1">TRUNC(G18*(1+$K$4),2)</f>
        <v>0</v>
      </c>
      <c r="K18" s="106">
        <f t="shared" ref="K18" si="2">SUM(I18:J18)*D18</f>
        <v>0</v>
      </c>
      <c r="L18" s="124"/>
      <c r="M18" s="125"/>
    </row>
    <row r="19" spans="1:14" s="179" customFormat="1" x14ac:dyDescent="0.2">
      <c r="A19" s="52"/>
      <c r="B19" s="171" t="s">
        <v>0</v>
      </c>
      <c r="C19" s="120" t="s">
        <v>137</v>
      </c>
      <c r="D19" s="175">
        <v>95</v>
      </c>
      <c r="E19" s="147" t="s">
        <v>26</v>
      </c>
      <c r="F19" s="174" t="s">
        <v>75</v>
      </c>
      <c r="G19" s="247">
        <v>0</v>
      </c>
      <c r="H19" s="107">
        <f t="shared" ref="H19" si="3">SUM(F19,G19)*D19</f>
        <v>0</v>
      </c>
      <c r="I19" s="109" t="s">
        <v>75</v>
      </c>
      <c r="J19" s="105">
        <f t="shared" ref="J19" si="4">TRUNC(G19*(1+$K$4),2)</f>
        <v>0</v>
      </c>
      <c r="K19" s="106">
        <f t="shared" ref="K19" si="5">SUM(I19:J19)*D19</f>
        <v>0</v>
      </c>
      <c r="L19" s="177"/>
      <c r="M19" s="178"/>
      <c r="N19" s="178"/>
    </row>
    <row r="20" spans="1:14" s="183" customFormat="1" ht="15" x14ac:dyDescent="0.2">
      <c r="A20" s="182"/>
      <c r="B20" s="171" t="s">
        <v>20</v>
      </c>
      <c r="C20" s="126" t="s">
        <v>79</v>
      </c>
      <c r="D20" s="146">
        <v>32</v>
      </c>
      <c r="E20" s="173" t="s">
        <v>76</v>
      </c>
      <c r="F20" s="174" t="s">
        <v>75</v>
      </c>
      <c r="G20" s="247">
        <v>0</v>
      </c>
      <c r="H20" s="107">
        <f t="shared" ref="H20" si="6">SUM(F20,G20)*D20</f>
        <v>0</v>
      </c>
      <c r="I20" s="109" t="s">
        <v>75</v>
      </c>
      <c r="J20" s="105">
        <f t="shared" ref="J20" si="7">TRUNC(G20*(1+$K$4),2)</f>
        <v>0</v>
      </c>
      <c r="K20" s="106">
        <f t="shared" ref="K20" si="8">SUM(I20:J20)*D20</f>
        <v>0</v>
      </c>
      <c r="M20" s="184"/>
      <c r="N20" s="185"/>
    </row>
    <row r="21" spans="1:14" s="118" customFormat="1" x14ac:dyDescent="0.2">
      <c r="A21" s="186"/>
      <c r="B21" s="171" t="s">
        <v>168</v>
      </c>
      <c r="C21" s="126" t="s">
        <v>165</v>
      </c>
      <c r="D21" s="146">
        <v>1</v>
      </c>
      <c r="E21" s="173" t="s">
        <v>26</v>
      </c>
      <c r="F21" s="174" t="s">
        <v>75</v>
      </c>
      <c r="G21" s="211">
        <v>0</v>
      </c>
      <c r="H21" s="107">
        <f t="shared" ref="H21" si="9">SUM(F21,G21)*D21</f>
        <v>0</v>
      </c>
      <c r="I21" s="109" t="s">
        <v>75</v>
      </c>
      <c r="J21" s="105">
        <f t="shared" ref="J21" si="10">TRUNC(G21*(1+$K$4),2)</f>
        <v>0</v>
      </c>
      <c r="K21" s="106">
        <f t="shared" ref="K21" si="11">SUM(I21:J21)*D21</f>
        <v>0</v>
      </c>
      <c r="L21" s="187"/>
      <c r="M21" s="125"/>
    </row>
    <row r="22" spans="1:14" s="169" customFormat="1" x14ac:dyDescent="0.2">
      <c r="A22" s="160"/>
      <c r="B22" s="161">
        <v>2</v>
      </c>
      <c r="C22" s="145" t="s">
        <v>134</v>
      </c>
      <c r="D22" s="162"/>
      <c r="E22" s="163"/>
      <c r="F22" s="164"/>
      <c r="G22" s="164"/>
      <c r="H22" s="188"/>
      <c r="I22" s="166"/>
      <c r="J22" s="164"/>
      <c r="K22" s="165"/>
      <c r="L22" s="167"/>
      <c r="M22" s="168"/>
      <c r="N22" s="168"/>
    </row>
    <row r="23" spans="1:14" s="179" customFormat="1" x14ac:dyDescent="0.2">
      <c r="A23" s="52"/>
      <c r="B23" s="171" t="s">
        <v>47</v>
      </c>
      <c r="C23" s="120" t="s">
        <v>80</v>
      </c>
      <c r="D23" s="175">
        <v>6</v>
      </c>
      <c r="E23" s="173" t="s">
        <v>26</v>
      </c>
      <c r="F23" s="211">
        <v>0</v>
      </c>
      <c r="G23" s="211">
        <v>0</v>
      </c>
      <c r="H23" s="107">
        <f t="shared" ref="H23" si="12">SUM(F23,G23)*D23</f>
        <v>0</v>
      </c>
      <c r="I23" s="109">
        <f t="shared" ref="I23" si="13">TRUNC(F23*(1+$K$4),2)</f>
        <v>0</v>
      </c>
      <c r="J23" s="105">
        <f t="shared" ref="J23" si="14">TRUNC(G23*(1+$K$4),2)</f>
        <v>0</v>
      </c>
      <c r="K23" s="106">
        <f t="shared" ref="K23" si="15">SUM(I23:J23)*D23</f>
        <v>0</v>
      </c>
      <c r="L23" s="177"/>
      <c r="M23" s="178"/>
      <c r="N23" s="178"/>
    </row>
    <row r="24" spans="1:14" s="118" customFormat="1" ht="25.5" x14ac:dyDescent="0.2">
      <c r="A24" s="137"/>
      <c r="B24" s="171" t="s">
        <v>48</v>
      </c>
      <c r="C24" s="126" t="s">
        <v>166</v>
      </c>
      <c r="D24" s="180">
        <v>32</v>
      </c>
      <c r="E24" s="173" t="s">
        <v>26</v>
      </c>
      <c r="F24" s="211">
        <v>0</v>
      </c>
      <c r="G24" s="211">
        <v>0</v>
      </c>
      <c r="H24" s="121">
        <f>SUM(F24,G24)*D24</f>
        <v>0</v>
      </c>
      <c r="I24" s="119">
        <f t="shared" ref="I24:J28" si="16">TRUNC(F24*(1+$K$4),2)</f>
        <v>0</v>
      </c>
      <c r="J24" s="119">
        <f t="shared" si="16"/>
        <v>0</v>
      </c>
      <c r="K24" s="128">
        <f>SUM(I24:J24)*D24</f>
        <v>0</v>
      </c>
      <c r="L24" s="124"/>
      <c r="M24" s="125"/>
    </row>
    <row r="25" spans="1:14" s="118" customFormat="1" ht="25.5" x14ac:dyDescent="0.2">
      <c r="A25" s="137"/>
      <c r="B25" s="171" t="s">
        <v>49</v>
      </c>
      <c r="C25" s="126" t="s">
        <v>167</v>
      </c>
      <c r="D25" s="180">
        <v>50</v>
      </c>
      <c r="E25" s="173" t="s">
        <v>26</v>
      </c>
      <c r="F25" s="211">
        <v>0</v>
      </c>
      <c r="G25" s="211">
        <v>0</v>
      </c>
      <c r="H25" s="121">
        <f>SUM(F25,G25)*D25</f>
        <v>0</v>
      </c>
      <c r="I25" s="119">
        <f t="shared" si="16"/>
        <v>0</v>
      </c>
      <c r="J25" s="119">
        <f t="shared" si="16"/>
        <v>0</v>
      </c>
      <c r="K25" s="128">
        <f>SUM(I25:J25)*D25</f>
        <v>0</v>
      </c>
      <c r="L25" s="124"/>
      <c r="M25" s="125"/>
    </row>
    <row r="26" spans="1:14" s="118" customFormat="1" x14ac:dyDescent="0.2">
      <c r="A26" s="137"/>
      <c r="B26" s="171" t="s">
        <v>50</v>
      </c>
      <c r="C26" s="126" t="s">
        <v>163</v>
      </c>
      <c r="D26" s="180">
        <v>1</v>
      </c>
      <c r="E26" s="181" t="s">
        <v>30</v>
      </c>
      <c r="F26" s="211">
        <v>0</v>
      </c>
      <c r="G26" s="211">
        <v>0</v>
      </c>
      <c r="H26" s="121">
        <f>SUM(F26,G26)*D26</f>
        <v>0</v>
      </c>
      <c r="I26" s="119">
        <f t="shared" si="16"/>
        <v>0</v>
      </c>
      <c r="J26" s="119">
        <f t="shared" si="16"/>
        <v>0</v>
      </c>
      <c r="K26" s="128">
        <f>SUM(I26:J26)*D26</f>
        <v>0</v>
      </c>
      <c r="L26" s="124"/>
      <c r="M26" s="125"/>
    </row>
    <row r="27" spans="1:14" s="118" customFormat="1" x14ac:dyDescent="0.2">
      <c r="A27" s="137"/>
      <c r="B27" s="171" t="s">
        <v>169</v>
      </c>
      <c r="C27" s="126" t="s">
        <v>162</v>
      </c>
      <c r="D27" s="180">
        <v>1</v>
      </c>
      <c r="E27" s="181" t="s">
        <v>30</v>
      </c>
      <c r="F27" s="211">
        <v>0</v>
      </c>
      <c r="G27" s="211">
        <v>0</v>
      </c>
      <c r="H27" s="121">
        <f>SUM(F27,G27)*D27</f>
        <v>0</v>
      </c>
      <c r="I27" s="119">
        <f t="shared" si="16"/>
        <v>0</v>
      </c>
      <c r="J27" s="119">
        <f t="shared" si="16"/>
        <v>0</v>
      </c>
      <c r="K27" s="128">
        <f>SUM(I27:J27)*D27</f>
        <v>0</v>
      </c>
      <c r="L27" s="124"/>
      <c r="M27" s="138"/>
    </row>
    <row r="28" spans="1:14" s="118" customFormat="1" x14ac:dyDescent="0.2">
      <c r="A28" s="137"/>
      <c r="B28" s="171" t="s">
        <v>170</v>
      </c>
      <c r="C28" s="126" t="s">
        <v>135</v>
      </c>
      <c r="D28" s="180">
        <v>4</v>
      </c>
      <c r="E28" s="181" t="s">
        <v>30</v>
      </c>
      <c r="F28" s="211">
        <v>0</v>
      </c>
      <c r="G28" s="211">
        <v>0</v>
      </c>
      <c r="H28" s="121">
        <f>SUM(F28,G28)*D28</f>
        <v>0</v>
      </c>
      <c r="I28" s="119">
        <f t="shared" si="16"/>
        <v>0</v>
      </c>
      <c r="J28" s="119">
        <f t="shared" si="16"/>
        <v>0</v>
      </c>
      <c r="K28" s="106">
        <f>SUM(I28:J28)*D28</f>
        <v>0</v>
      </c>
      <c r="L28" s="124"/>
      <c r="M28" s="138"/>
    </row>
    <row r="29" spans="1:14" s="169" customFormat="1" x14ac:dyDescent="0.2">
      <c r="A29" s="160"/>
      <c r="B29" s="161">
        <v>3</v>
      </c>
      <c r="C29" s="145" t="s">
        <v>81</v>
      </c>
      <c r="D29" s="162"/>
      <c r="E29" s="163"/>
      <c r="F29" s="164"/>
      <c r="G29" s="164"/>
      <c r="H29" s="188"/>
      <c r="I29" s="166"/>
      <c r="J29" s="164"/>
      <c r="K29" s="165"/>
      <c r="L29" s="167"/>
      <c r="M29" s="168"/>
      <c r="N29" s="168"/>
    </row>
    <row r="30" spans="1:14" s="179" customFormat="1" x14ac:dyDescent="0.2">
      <c r="A30" s="52"/>
      <c r="B30" s="171" t="s">
        <v>288</v>
      </c>
      <c r="C30" s="122" t="s">
        <v>136</v>
      </c>
      <c r="D30" s="175">
        <v>50</v>
      </c>
      <c r="E30" s="140" t="s">
        <v>26</v>
      </c>
      <c r="F30" s="211">
        <v>0</v>
      </c>
      <c r="G30" s="211">
        <v>0</v>
      </c>
      <c r="H30" s="107">
        <f t="shared" ref="H30" si="17">SUM(F30,G30)*D30</f>
        <v>0</v>
      </c>
      <c r="I30" s="109">
        <f t="shared" ref="I30" si="18">TRUNC(F30*(1+$K$4),2)</f>
        <v>0</v>
      </c>
      <c r="J30" s="105">
        <f t="shared" ref="J30" si="19">TRUNC(G30*(1+$K$4),2)</f>
        <v>0</v>
      </c>
      <c r="K30" s="106">
        <f t="shared" ref="K30" si="20">SUM(I30:J30)*D30</f>
        <v>0</v>
      </c>
      <c r="L30" s="177"/>
      <c r="M30" s="178"/>
      <c r="N30" s="178"/>
    </row>
    <row r="31" spans="1:14" s="136" customFormat="1" x14ac:dyDescent="0.2">
      <c r="A31" s="160"/>
      <c r="B31" s="161">
        <v>4</v>
      </c>
      <c r="C31" s="145" t="s">
        <v>140</v>
      </c>
      <c r="D31" s="162"/>
      <c r="E31" s="163"/>
      <c r="F31" s="131"/>
      <c r="G31" s="131"/>
      <c r="H31" s="132"/>
      <c r="I31" s="133"/>
      <c r="J31" s="131"/>
      <c r="K31" s="132"/>
      <c r="L31" s="134"/>
      <c r="M31" s="135"/>
      <c r="N31" s="135"/>
    </row>
    <row r="32" spans="1:14" s="179" customFormat="1" ht="25.5" x14ac:dyDescent="0.2">
      <c r="A32" s="52"/>
      <c r="B32" s="189" t="s">
        <v>297</v>
      </c>
      <c r="C32" s="122" t="s">
        <v>141</v>
      </c>
      <c r="D32" s="175">
        <v>10</v>
      </c>
      <c r="E32" s="140" t="s">
        <v>26</v>
      </c>
      <c r="F32" s="248">
        <v>0</v>
      </c>
      <c r="G32" s="248">
        <v>0</v>
      </c>
      <c r="H32" s="107">
        <f t="shared" ref="H32" si="21">SUM(F32,G32)*D32</f>
        <v>0</v>
      </c>
      <c r="I32" s="109">
        <f t="shared" ref="I32" si="22">TRUNC(F32*(1+$K$4),2)</f>
        <v>0</v>
      </c>
      <c r="J32" s="105">
        <f t="shared" ref="J32" si="23">TRUNC(G32*(1+$K$4),2)</f>
        <v>0</v>
      </c>
      <c r="K32" s="106">
        <f t="shared" ref="K32" si="24">SUM(I32:J32)*D32</f>
        <v>0</v>
      </c>
      <c r="L32" s="177"/>
      <c r="M32" s="178"/>
      <c r="N32" s="178"/>
    </row>
    <row r="33" spans="1:256" s="136" customFormat="1" x14ac:dyDescent="0.2">
      <c r="A33" s="160"/>
      <c r="B33" s="161">
        <v>5</v>
      </c>
      <c r="C33" s="145" t="s">
        <v>83</v>
      </c>
      <c r="D33" s="162"/>
      <c r="E33" s="163"/>
      <c r="F33" s="131"/>
      <c r="G33" s="131"/>
      <c r="H33" s="132"/>
      <c r="I33" s="133"/>
      <c r="J33" s="131"/>
      <c r="K33" s="132"/>
      <c r="L33" s="134"/>
      <c r="M33" s="135"/>
      <c r="N33" s="135"/>
    </row>
    <row r="34" spans="1:256" s="179" customFormat="1" ht="25.5" x14ac:dyDescent="0.2">
      <c r="A34" s="52"/>
      <c r="B34" s="189" t="s">
        <v>82</v>
      </c>
      <c r="C34" s="122" t="s">
        <v>164</v>
      </c>
      <c r="D34" s="175">
        <v>1</v>
      </c>
      <c r="E34" s="140" t="s">
        <v>30</v>
      </c>
      <c r="F34" s="248">
        <v>0</v>
      </c>
      <c r="G34" s="248">
        <v>0</v>
      </c>
      <c r="H34" s="107">
        <f t="shared" ref="H34" si="25">SUM(F34,G34)*D34</f>
        <v>0</v>
      </c>
      <c r="I34" s="109">
        <f t="shared" ref="I34" si="26">TRUNC(F34*(1+$K$4),2)</f>
        <v>0</v>
      </c>
      <c r="J34" s="105">
        <f t="shared" ref="J34" si="27">TRUNC(G34*(1+$K$4),2)</f>
        <v>0</v>
      </c>
      <c r="K34" s="106">
        <f t="shared" ref="K34" si="28">SUM(I34:J34)*D34</f>
        <v>0</v>
      </c>
      <c r="L34" s="177"/>
      <c r="M34" s="178"/>
      <c r="N34" s="178"/>
    </row>
    <row r="35" spans="1:256" s="179" customFormat="1" x14ac:dyDescent="0.2">
      <c r="A35" s="52"/>
      <c r="B35" s="190" t="s">
        <v>404</v>
      </c>
      <c r="C35" s="122" t="s">
        <v>142</v>
      </c>
      <c r="D35" s="175">
        <v>10</v>
      </c>
      <c r="E35" s="140" t="s">
        <v>26</v>
      </c>
      <c r="F35" s="164" t="s">
        <v>75</v>
      </c>
      <c r="G35" s="248">
        <v>0</v>
      </c>
      <c r="H35" s="107">
        <f t="shared" ref="H35" si="29">SUM(F35,G35)*D35</f>
        <v>0</v>
      </c>
      <c r="I35" s="109" t="s">
        <v>75</v>
      </c>
      <c r="J35" s="105">
        <f t="shared" ref="J35" si="30">TRUNC(G35*(1+$K$4),2)</f>
        <v>0</v>
      </c>
      <c r="K35" s="106">
        <f t="shared" ref="K35" si="31">SUM(I35:J35)*D35</f>
        <v>0</v>
      </c>
      <c r="L35" s="177"/>
      <c r="M35" s="178"/>
      <c r="N35" s="178"/>
    </row>
    <row r="36" spans="1:256" s="136" customFormat="1" x14ac:dyDescent="0.2">
      <c r="A36" s="160"/>
      <c r="B36" s="161">
        <v>6</v>
      </c>
      <c r="C36" s="145" t="s">
        <v>84</v>
      </c>
      <c r="D36" s="162"/>
      <c r="E36" s="163"/>
      <c r="F36" s="131"/>
      <c r="G36" s="131"/>
      <c r="H36" s="132"/>
      <c r="I36" s="133"/>
      <c r="J36" s="131"/>
      <c r="K36" s="132"/>
      <c r="L36" s="134"/>
      <c r="M36" s="135"/>
      <c r="N36" s="135"/>
    </row>
    <row r="37" spans="1:256" s="159" customFormat="1" x14ac:dyDescent="0.2">
      <c r="A37" s="191"/>
      <c r="B37" s="190" t="s">
        <v>171</v>
      </c>
      <c r="C37" s="129" t="s">
        <v>85</v>
      </c>
      <c r="D37" s="175">
        <v>7</v>
      </c>
      <c r="E37" s="173" t="s">
        <v>76</v>
      </c>
      <c r="F37" s="248">
        <v>0</v>
      </c>
      <c r="G37" s="248">
        <v>0</v>
      </c>
      <c r="H37" s="107">
        <f t="shared" ref="H37" si="32">SUM(F37,G37)*D37</f>
        <v>0</v>
      </c>
      <c r="I37" s="109">
        <f t="shared" ref="I37" si="33">TRUNC(F37*(1+$K$4),2)</f>
        <v>0</v>
      </c>
      <c r="J37" s="105">
        <f t="shared" ref="J37" si="34">TRUNC(G37*(1+$K$4),2)</f>
        <v>0</v>
      </c>
      <c r="K37" s="106">
        <f t="shared" ref="K37" si="35">SUM(I37:J37)*D37</f>
        <v>0</v>
      </c>
      <c r="L37" s="177"/>
      <c r="M37" s="178"/>
      <c r="N37" s="179"/>
      <c r="O37" s="179"/>
      <c r="P37" s="179"/>
      <c r="Q37" s="179"/>
      <c r="R37" s="179"/>
      <c r="S37" s="179"/>
      <c r="T37" s="179"/>
    </row>
    <row r="38" spans="1:256" s="159" customFormat="1" x14ac:dyDescent="0.2">
      <c r="A38" s="191"/>
      <c r="B38" s="190" t="s">
        <v>484</v>
      </c>
      <c r="C38" s="129" t="s">
        <v>86</v>
      </c>
      <c r="D38" s="175">
        <v>4</v>
      </c>
      <c r="E38" s="140" t="s">
        <v>26</v>
      </c>
      <c r="F38" s="248">
        <v>0</v>
      </c>
      <c r="G38" s="248">
        <v>0</v>
      </c>
      <c r="H38" s="107">
        <f t="shared" ref="H38" si="36">SUM(F38,G38)*D38</f>
        <v>0</v>
      </c>
      <c r="I38" s="109">
        <f t="shared" ref="I38" si="37">TRUNC(F38*(1+$K$4),2)</f>
        <v>0</v>
      </c>
      <c r="J38" s="105">
        <f t="shared" ref="J38" si="38">TRUNC(G38*(1+$K$4),2)</f>
        <v>0</v>
      </c>
      <c r="K38" s="106">
        <f t="shared" ref="K38" si="39">SUM(I38:J38)*D38</f>
        <v>0</v>
      </c>
      <c r="L38" s="177"/>
      <c r="M38" s="178"/>
      <c r="N38" s="179"/>
      <c r="O38" s="179"/>
      <c r="P38" s="179"/>
      <c r="Q38" s="179"/>
      <c r="R38" s="179"/>
      <c r="S38" s="179"/>
      <c r="T38" s="179"/>
    </row>
    <row r="39" spans="1:256" s="136" customFormat="1" x14ac:dyDescent="0.2">
      <c r="A39" s="160"/>
      <c r="B39" s="161">
        <v>7</v>
      </c>
      <c r="C39" s="145" t="s">
        <v>87</v>
      </c>
      <c r="D39" s="192"/>
      <c r="E39" s="193"/>
      <c r="F39" s="131"/>
      <c r="G39" s="131"/>
      <c r="H39" s="132"/>
      <c r="I39" s="133"/>
      <c r="J39" s="131"/>
      <c r="K39" s="132"/>
      <c r="L39" s="134"/>
      <c r="M39" s="135"/>
      <c r="N39" s="135"/>
    </row>
    <row r="40" spans="1:256" s="118" customFormat="1" x14ac:dyDescent="0.2">
      <c r="A40" s="195"/>
      <c r="B40" s="139" t="s">
        <v>172</v>
      </c>
      <c r="C40" s="126" t="s">
        <v>143</v>
      </c>
      <c r="D40" s="175">
        <v>10</v>
      </c>
      <c r="E40" s="147" t="s">
        <v>26</v>
      </c>
      <c r="F40" s="176" t="s">
        <v>75</v>
      </c>
      <c r="G40" s="247">
        <v>0</v>
      </c>
      <c r="H40" s="107">
        <f t="shared" ref="H40" si="40">SUM(F40,G40)*D40</f>
        <v>0</v>
      </c>
      <c r="I40" s="109" t="s">
        <v>75</v>
      </c>
      <c r="J40" s="105">
        <f t="shared" ref="J40" si="41">TRUNC(G40*(1+$K$4),2)</f>
        <v>0</v>
      </c>
      <c r="K40" s="106">
        <f t="shared" ref="K40" si="42">SUM(I40:J40)*D40</f>
        <v>0</v>
      </c>
      <c r="L40" s="124"/>
      <c r="M40" s="125"/>
    </row>
    <row r="41" spans="1:256" s="118" customFormat="1" x14ac:dyDescent="0.2">
      <c r="A41" s="195"/>
      <c r="B41" s="139" t="s">
        <v>173</v>
      </c>
      <c r="C41" s="126" t="s">
        <v>89</v>
      </c>
      <c r="D41" s="175">
        <v>40</v>
      </c>
      <c r="E41" s="147" t="s">
        <v>26</v>
      </c>
      <c r="F41" s="247">
        <v>0</v>
      </c>
      <c r="G41" s="247">
        <v>0</v>
      </c>
      <c r="H41" s="107">
        <f t="shared" ref="H41:H43" si="43">SUM(F41,G41)*D41</f>
        <v>0</v>
      </c>
      <c r="I41" s="109">
        <f t="shared" ref="I41:I43" si="44">TRUNC(F41*(1+$K$4),2)</f>
        <v>0</v>
      </c>
      <c r="J41" s="105">
        <f t="shared" ref="J41:J43" si="45">TRUNC(G41*(1+$K$4),2)</f>
        <v>0</v>
      </c>
      <c r="K41" s="106">
        <f t="shared" ref="K41:K43" si="46">SUM(I41:J41)*D41</f>
        <v>0</v>
      </c>
      <c r="L41" s="124"/>
      <c r="M41" s="125"/>
    </row>
    <row r="42" spans="1:256" s="179" customFormat="1" x14ac:dyDescent="0.2">
      <c r="A42" s="52"/>
      <c r="B42" s="139" t="s">
        <v>485</v>
      </c>
      <c r="C42" s="127" t="s">
        <v>90</v>
      </c>
      <c r="D42" s="55">
        <v>70</v>
      </c>
      <c r="E42" s="56" t="s">
        <v>26</v>
      </c>
      <c r="F42" s="211">
        <v>0</v>
      </c>
      <c r="G42" s="211">
        <v>0</v>
      </c>
      <c r="H42" s="107">
        <f t="shared" si="43"/>
        <v>0</v>
      </c>
      <c r="I42" s="109">
        <f t="shared" si="44"/>
        <v>0</v>
      </c>
      <c r="J42" s="105">
        <f t="shared" si="45"/>
        <v>0</v>
      </c>
      <c r="K42" s="106">
        <f t="shared" si="46"/>
        <v>0</v>
      </c>
      <c r="L42" s="212"/>
      <c r="M42" s="125"/>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c r="FT42" s="212"/>
      <c r="FU42" s="212"/>
      <c r="FV42" s="212"/>
      <c r="FW42" s="212"/>
      <c r="FX42" s="212"/>
      <c r="FY42" s="212"/>
      <c r="FZ42" s="212"/>
      <c r="GA42" s="212"/>
      <c r="GB42" s="212"/>
      <c r="GC42" s="212"/>
      <c r="GD42" s="212"/>
      <c r="GE42" s="212"/>
      <c r="GF42" s="212"/>
      <c r="GG42" s="212"/>
      <c r="GH42" s="212"/>
      <c r="GI42" s="212"/>
      <c r="GJ42" s="212"/>
      <c r="GK42" s="212"/>
      <c r="GL42" s="212"/>
      <c r="GM42" s="212"/>
      <c r="GN42" s="212"/>
      <c r="GO42" s="212"/>
      <c r="GP42" s="212"/>
      <c r="GQ42" s="212"/>
      <c r="GR42" s="212"/>
      <c r="GS42" s="212"/>
      <c r="GT42" s="212"/>
      <c r="GU42" s="212"/>
      <c r="GV42" s="212"/>
      <c r="GW42" s="212"/>
      <c r="GX42" s="212"/>
      <c r="GY42" s="212"/>
      <c r="GZ42" s="212"/>
      <c r="HA42" s="212"/>
      <c r="HB42" s="212"/>
      <c r="HC42" s="212"/>
      <c r="HD42" s="212"/>
      <c r="HE42" s="212"/>
      <c r="HF42" s="212"/>
      <c r="HG42" s="212"/>
      <c r="HH42" s="212"/>
      <c r="HI42" s="212"/>
      <c r="HJ42" s="212"/>
      <c r="HK42" s="212"/>
      <c r="HL42" s="212"/>
      <c r="HM42" s="212"/>
      <c r="HN42" s="212"/>
      <c r="HO42" s="212"/>
      <c r="HP42" s="212"/>
      <c r="HQ42" s="212"/>
      <c r="HR42" s="212"/>
      <c r="HS42" s="212"/>
      <c r="HT42" s="212"/>
      <c r="HU42" s="212"/>
      <c r="HV42" s="212"/>
      <c r="HW42" s="212"/>
      <c r="HX42" s="212"/>
      <c r="HY42" s="212"/>
      <c r="HZ42" s="212"/>
      <c r="IA42" s="212"/>
      <c r="IB42" s="212"/>
      <c r="IC42" s="212"/>
      <c r="ID42" s="212"/>
      <c r="IE42" s="212"/>
      <c r="IF42" s="212"/>
      <c r="IG42" s="212"/>
      <c r="IH42" s="212"/>
      <c r="II42" s="212"/>
      <c r="IJ42" s="212"/>
      <c r="IK42" s="212"/>
      <c r="IL42" s="212"/>
      <c r="IM42" s="212"/>
      <c r="IN42" s="212"/>
      <c r="IO42" s="212"/>
      <c r="IP42" s="212"/>
      <c r="IQ42" s="212"/>
      <c r="IR42" s="212"/>
      <c r="IS42" s="212"/>
      <c r="IT42" s="212"/>
      <c r="IU42" s="212"/>
      <c r="IV42" s="212"/>
    </row>
    <row r="43" spans="1:256" s="118" customFormat="1" x14ac:dyDescent="0.2">
      <c r="A43" s="194"/>
      <c r="B43" s="139" t="s">
        <v>486</v>
      </c>
      <c r="C43" s="129" t="s">
        <v>138</v>
      </c>
      <c r="D43" s="175">
        <v>250</v>
      </c>
      <c r="E43" s="147" t="s">
        <v>26</v>
      </c>
      <c r="F43" s="247">
        <v>0</v>
      </c>
      <c r="G43" s="247">
        <v>0</v>
      </c>
      <c r="H43" s="107">
        <f t="shared" si="43"/>
        <v>0</v>
      </c>
      <c r="I43" s="109">
        <f t="shared" si="44"/>
        <v>0</v>
      </c>
      <c r="J43" s="105">
        <f t="shared" si="45"/>
        <v>0</v>
      </c>
      <c r="K43" s="106">
        <f t="shared" si="46"/>
        <v>0</v>
      </c>
      <c r="L43" s="177"/>
      <c r="M43" s="125"/>
      <c r="N43" s="213"/>
      <c r="O43" s="213"/>
      <c r="P43" s="213"/>
      <c r="Q43" s="213"/>
      <c r="R43" s="213"/>
      <c r="S43" s="213"/>
      <c r="T43" s="213"/>
    </row>
    <row r="44" spans="1:256" s="118" customFormat="1" x14ac:dyDescent="0.2">
      <c r="A44" s="194"/>
      <c r="B44" s="139">
        <v>7</v>
      </c>
      <c r="C44" s="129" t="s">
        <v>91</v>
      </c>
      <c r="D44" s="175">
        <v>220</v>
      </c>
      <c r="E44" s="147" t="s">
        <v>26</v>
      </c>
      <c r="F44" s="247">
        <v>0</v>
      </c>
      <c r="G44" s="247">
        <v>0</v>
      </c>
      <c r="H44" s="107">
        <f t="shared" ref="H44" si="47">SUM(F44,G44)*D44</f>
        <v>0</v>
      </c>
      <c r="I44" s="109">
        <f t="shared" ref="I44" si="48">TRUNC(F44*(1+$K$4),2)</f>
        <v>0</v>
      </c>
      <c r="J44" s="105">
        <f t="shared" ref="J44" si="49">TRUNC(G44*(1+$K$4),2)</f>
        <v>0</v>
      </c>
      <c r="K44" s="106">
        <f t="shared" ref="K44" si="50">SUM(I44:J44)*D44</f>
        <v>0</v>
      </c>
      <c r="L44" s="177"/>
      <c r="M44" s="125"/>
      <c r="N44" s="213"/>
      <c r="O44" s="213"/>
      <c r="P44" s="213"/>
      <c r="Q44" s="213"/>
      <c r="R44" s="213"/>
      <c r="S44" s="213"/>
      <c r="T44" s="213"/>
    </row>
    <row r="45" spans="1:256" s="118" customFormat="1" x14ac:dyDescent="0.2">
      <c r="A45" s="194"/>
      <c r="B45" s="139" t="s">
        <v>487</v>
      </c>
      <c r="C45" s="129" t="s">
        <v>139</v>
      </c>
      <c r="D45" s="175">
        <v>50</v>
      </c>
      <c r="E45" s="147" t="s">
        <v>26</v>
      </c>
      <c r="F45" s="247">
        <v>0</v>
      </c>
      <c r="G45" s="247">
        <v>0</v>
      </c>
      <c r="H45" s="107">
        <f t="shared" ref="H45" si="51">SUM(F45,G45)*D45</f>
        <v>0</v>
      </c>
      <c r="I45" s="109">
        <f t="shared" ref="I45" si="52">TRUNC(F45*(1+$K$4),2)</f>
        <v>0</v>
      </c>
      <c r="J45" s="105">
        <f t="shared" ref="J45" si="53">TRUNC(G45*(1+$K$4),2)</f>
        <v>0</v>
      </c>
      <c r="K45" s="106">
        <f t="shared" ref="K45" si="54">SUM(I45:J45)*D45</f>
        <v>0</v>
      </c>
      <c r="L45" s="177"/>
      <c r="M45" s="125"/>
      <c r="N45" s="213"/>
      <c r="O45" s="213"/>
      <c r="P45" s="213"/>
      <c r="Q45" s="213"/>
      <c r="R45" s="213"/>
      <c r="S45" s="213"/>
      <c r="T45" s="213"/>
    </row>
    <row r="46" spans="1:256" s="206" customFormat="1" x14ac:dyDescent="0.2">
      <c r="A46" s="196"/>
      <c r="B46" s="197">
        <v>8</v>
      </c>
      <c r="C46" s="145" t="s">
        <v>92</v>
      </c>
      <c r="D46" s="198"/>
      <c r="E46" s="199"/>
      <c r="F46" s="200"/>
      <c r="G46" s="200"/>
      <c r="H46" s="201"/>
      <c r="I46" s="202"/>
      <c r="J46" s="202"/>
      <c r="K46" s="203"/>
      <c r="L46" s="204"/>
      <c r="M46" s="205"/>
    </row>
    <row r="47" spans="1:256" s="118" customFormat="1" ht="38.25" x14ac:dyDescent="0.2">
      <c r="A47" s="207"/>
      <c r="B47" s="130" t="s">
        <v>88</v>
      </c>
      <c r="C47" s="130" t="s">
        <v>94</v>
      </c>
      <c r="D47" s="208">
        <v>4.5</v>
      </c>
      <c r="E47" s="181" t="s">
        <v>26</v>
      </c>
      <c r="F47" s="211">
        <v>0</v>
      </c>
      <c r="G47" s="211">
        <v>0</v>
      </c>
      <c r="H47" s="107">
        <f t="shared" ref="H47" si="55">SUM(F47,G47)*D47</f>
        <v>0</v>
      </c>
      <c r="I47" s="109">
        <f t="shared" ref="I47" si="56">TRUNC(F47*(1+$K$4),2)</f>
        <v>0</v>
      </c>
      <c r="J47" s="105">
        <f t="shared" ref="J47" si="57">TRUNC(G47*(1+$K$4),2)</f>
        <v>0</v>
      </c>
      <c r="K47" s="106">
        <f t="shared" ref="K47" si="58">SUM(I47:J47)*D47</f>
        <v>0</v>
      </c>
      <c r="L47" s="124"/>
      <c r="M47" s="125"/>
    </row>
    <row r="48" spans="1:256" s="118" customFormat="1" x14ac:dyDescent="0.2">
      <c r="A48" s="207"/>
      <c r="B48" s="130" t="s">
        <v>174</v>
      </c>
      <c r="C48" s="130" t="s">
        <v>96</v>
      </c>
      <c r="D48" s="208">
        <v>4.5</v>
      </c>
      <c r="E48" s="181" t="s">
        <v>26</v>
      </c>
      <c r="F48" s="211">
        <v>0</v>
      </c>
      <c r="G48" s="211">
        <v>0</v>
      </c>
      <c r="H48" s="107">
        <f t="shared" ref="H48" si="59">SUM(F48,G48)*D48</f>
        <v>0</v>
      </c>
      <c r="I48" s="109">
        <f t="shared" ref="I48" si="60">TRUNC(F48*(1+$K$4),2)</f>
        <v>0</v>
      </c>
      <c r="J48" s="105">
        <f t="shared" ref="J48" si="61">TRUNC(G48*(1+$K$4),2)</f>
        <v>0</v>
      </c>
      <c r="K48" s="106">
        <f t="shared" ref="K48" si="62">SUM(I48:J48)*D48</f>
        <v>0</v>
      </c>
      <c r="L48" s="124"/>
      <c r="M48" s="125"/>
    </row>
    <row r="49" spans="1:20" s="118" customFormat="1" x14ac:dyDescent="0.2">
      <c r="A49" s="207"/>
      <c r="B49" s="130" t="s">
        <v>488</v>
      </c>
      <c r="C49" s="130" t="s">
        <v>98</v>
      </c>
      <c r="D49" s="208">
        <v>1</v>
      </c>
      <c r="E49" s="173" t="s">
        <v>76</v>
      </c>
      <c r="F49" s="211">
        <v>0</v>
      </c>
      <c r="G49" s="211">
        <v>0</v>
      </c>
      <c r="H49" s="107">
        <f t="shared" ref="H49" si="63">SUM(F49,G49)*D49</f>
        <v>0</v>
      </c>
      <c r="I49" s="109">
        <f t="shared" ref="I49" si="64">TRUNC(F49*(1+$K$4),2)</f>
        <v>0</v>
      </c>
      <c r="J49" s="105">
        <f t="shared" ref="J49" si="65">TRUNC(G49*(1+$K$4),2)</f>
        <v>0</v>
      </c>
      <c r="K49" s="106">
        <f t="shared" ref="K49" si="66">SUM(I49:J49)*D49</f>
        <v>0</v>
      </c>
      <c r="L49" s="124"/>
      <c r="M49" s="125"/>
    </row>
    <row r="50" spans="1:20" s="118" customFormat="1" ht="25.5" x14ac:dyDescent="0.2">
      <c r="A50" s="207"/>
      <c r="B50" s="130" t="s">
        <v>489</v>
      </c>
      <c r="C50" s="130" t="s">
        <v>99</v>
      </c>
      <c r="D50" s="208">
        <v>4.5</v>
      </c>
      <c r="E50" s="181" t="s">
        <v>26</v>
      </c>
      <c r="F50" s="211">
        <v>0</v>
      </c>
      <c r="G50" s="211">
        <v>0</v>
      </c>
      <c r="H50" s="107">
        <f t="shared" ref="H50" si="67">SUM(F50,G50)*D50</f>
        <v>0</v>
      </c>
      <c r="I50" s="109">
        <f t="shared" ref="I50" si="68">TRUNC(F50*(1+$K$4),2)</f>
        <v>0</v>
      </c>
      <c r="J50" s="105">
        <f t="shared" ref="J50" si="69">TRUNC(G50*(1+$K$4),2)</f>
        <v>0</v>
      </c>
      <c r="K50" s="106">
        <f t="shared" ref="K50" si="70">SUM(I50:J50)*D50</f>
        <v>0</v>
      </c>
      <c r="L50" s="124"/>
      <c r="M50" s="125"/>
    </row>
    <row r="51" spans="1:20" s="209" customFormat="1" ht="38.25" x14ac:dyDescent="0.2">
      <c r="A51" s="207"/>
      <c r="B51" s="130" t="s">
        <v>490</v>
      </c>
      <c r="C51" s="130" t="s">
        <v>100</v>
      </c>
      <c r="D51" s="208">
        <v>1</v>
      </c>
      <c r="E51" s="173" t="s">
        <v>76</v>
      </c>
      <c r="F51" s="211">
        <v>0</v>
      </c>
      <c r="G51" s="211">
        <v>0</v>
      </c>
      <c r="H51" s="107">
        <f t="shared" ref="H51" si="71">SUM(F51,G51)*D51</f>
        <v>0</v>
      </c>
      <c r="I51" s="109">
        <f t="shared" ref="I51" si="72">TRUNC(F51*(1+$K$4),2)</f>
        <v>0</v>
      </c>
      <c r="J51" s="105">
        <f t="shared" ref="J51" si="73">TRUNC(G51*(1+$K$4),2)</f>
        <v>0</v>
      </c>
      <c r="K51" s="106">
        <f t="shared" ref="K51" si="74">SUM(I51:J51)*D51</f>
        <v>0</v>
      </c>
      <c r="L51" s="187"/>
      <c r="M51" s="125"/>
    </row>
    <row r="52" spans="1:20" s="169" customFormat="1" x14ac:dyDescent="0.2">
      <c r="A52" s="160"/>
      <c r="B52" s="161">
        <v>9</v>
      </c>
      <c r="C52" s="145" t="s">
        <v>101</v>
      </c>
      <c r="D52" s="192"/>
      <c r="E52" s="193"/>
      <c r="F52" s="164"/>
      <c r="G52" s="164"/>
      <c r="H52" s="165"/>
      <c r="I52" s="166"/>
      <c r="J52" s="164"/>
      <c r="K52" s="165"/>
      <c r="L52" s="167"/>
      <c r="M52" s="168"/>
      <c r="N52" s="168"/>
    </row>
    <row r="53" spans="1:20" s="159" customFormat="1" x14ac:dyDescent="0.2">
      <c r="A53" s="214"/>
      <c r="B53" s="215" t="s">
        <v>175</v>
      </c>
      <c r="C53" s="142" t="s">
        <v>103</v>
      </c>
      <c r="D53" s="175"/>
      <c r="E53" s="140"/>
      <c r="F53" s="216"/>
      <c r="G53" s="216"/>
      <c r="H53" s="217"/>
      <c r="I53" s="218"/>
      <c r="J53" s="219"/>
      <c r="K53" s="217"/>
      <c r="L53" s="177"/>
      <c r="M53" s="178"/>
      <c r="N53" s="179"/>
      <c r="O53" s="179"/>
      <c r="P53" s="179"/>
      <c r="Q53" s="179"/>
      <c r="R53" s="179"/>
      <c r="S53" s="179"/>
      <c r="T53" s="179"/>
    </row>
    <row r="54" spans="1:20" s="118" customFormat="1" x14ac:dyDescent="0.2">
      <c r="A54" s="220"/>
      <c r="B54" s="189" t="s">
        <v>491</v>
      </c>
      <c r="C54" s="129" t="s">
        <v>104</v>
      </c>
      <c r="D54" s="175">
        <v>1</v>
      </c>
      <c r="E54" s="173" t="s">
        <v>76</v>
      </c>
      <c r="F54" s="247">
        <v>0</v>
      </c>
      <c r="G54" s="247">
        <v>0</v>
      </c>
      <c r="H54" s="107">
        <f t="shared" ref="H54" si="75">SUM(F54,G54)*D54</f>
        <v>0</v>
      </c>
      <c r="I54" s="109">
        <f t="shared" ref="I54" si="76">TRUNC(F54*(1+$K$4),2)</f>
        <v>0</v>
      </c>
      <c r="J54" s="105">
        <f t="shared" ref="J54" si="77">TRUNC(G54*(1+$K$4),2)</f>
        <v>0</v>
      </c>
      <c r="K54" s="106">
        <f t="shared" ref="K54" si="78">SUM(I54:J54)*D54</f>
        <v>0</v>
      </c>
      <c r="L54" s="177"/>
      <c r="M54" s="178"/>
      <c r="N54" s="213"/>
      <c r="O54" s="213"/>
      <c r="P54" s="213"/>
      <c r="Q54" s="213"/>
      <c r="R54" s="213"/>
      <c r="S54" s="213"/>
      <c r="T54" s="213"/>
    </row>
    <row r="55" spans="1:20" s="118" customFormat="1" x14ac:dyDescent="0.2">
      <c r="A55" s="220"/>
      <c r="B55" s="189" t="s">
        <v>492</v>
      </c>
      <c r="C55" s="129" t="s">
        <v>105</v>
      </c>
      <c r="D55" s="175">
        <v>1</v>
      </c>
      <c r="E55" s="173" t="s">
        <v>76</v>
      </c>
      <c r="F55" s="247">
        <v>0</v>
      </c>
      <c r="G55" s="247">
        <v>0</v>
      </c>
      <c r="H55" s="107">
        <f t="shared" ref="H55" si="79">SUM(F55,G55)*D55</f>
        <v>0</v>
      </c>
      <c r="I55" s="109">
        <f t="shared" ref="I55" si="80">TRUNC(F55*(1+$K$4),2)</f>
        <v>0</v>
      </c>
      <c r="J55" s="105">
        <f t="shared" ref="J55" si="81">TRUNC(G55*(1+$K$4),2)</f>
        <v>0</v>
      </c>
      <c r="K55" s="106">
        <f t="shared" ref="K55" si="82">SUM(I55:J55)*D55</f>
        <v>0</v>
      </c>
      <c r="L55" s="177"/>
      <c r="M55" s="178"/>
      <c r="N55" s="213"/>
      <c r="O55" s="213"/>
      <c r="P55" s="213"/>
      <c r="Q55" s="213"/>
      <c r="R55" s="213"/>
      <c r="S55" s="213"/>
      <c r="T55" s="213"/>
    </row>
    <row r="56" spans="1:20" s="159" customFormat="1" x14ac:dyDescent="0.2">
      <c r="A56" s="214"/>
      <c r="B56" s="189" t="s">
        <v>493</v>
      </c>
      <c r="C56" s="129" t="s">
        <v>106</v>
      </c>
      <c r="D56" s="175">
        <v>1</v>
      </c>
      <c r="E56" s="173" t="s">
        <v>76</v>
      </c>
      <c r="F56" s="247">
        <v>0</v>
      </c>
      <c r="G56" s="247">
        <v>0</v>
      </c>
      <c r="H56" s="107">
        <f t="shared" ref="H56" si="83">SUM(F56,G56)*D56</f>
        <v>0</v>
      </c>
      <c r="I56" s="109">
        <f t="shared" ref="I56" si="84">TRUNC(F56*(1+$K$4),2)</f>
        <v>0</v>
      </c>
      <c r="J56" s="105">
        <f t="shared" ref="J56" si="85">TRUNC(G56*(1+$K$4),2)</f>
        <v>0</v>
      </c>
      <c r="K56" s="106">
        <f t="shared" ref="K56" si="86">SUM(I56:J56)*D56</f>
        <v>0</v>
      </c>
      <c r="L56" s="177"/>
      <c r="M56" s="178"/>
      <c r="N56" s="213"/>
      <c r="O56" s="179"/>
      <c r="P56" s="179"/>
      <c r="Q56" s="179"/>
      <c r="R56" s="179"/>
      <c r="S56" s="179"/>
      <c r="T56" s="179"/>
    </row>
    <row r="57" spans="1:20" s="159" customFormat="1" ht="51" x14ac:dyDescent="0.2">
      <c r="A57" s="214"/>
      <c r="B57" s="215" t="s">
        <v>176</v>
      </c>
      <c r="C57" s="129" t="s">
        <v>154</v>
      </c>
      <c r="D57" s="175"/>
      <c r="E57" s="140"/>
      <c r="F57" s="216"/>
      <c r="G57" s="216"/>
      <c r="H57" s="217"/>
      <c r="I57" s="218"/>
      <c r="J57" s="219"/>
      <c r="K57" s="221"/>
      <c r="L57" s="177"/>
      <c r="M57" s="178"/>
      <c r="N57" s="179"/>
      <c r="O57" s="179"/>
      <c r="P57" s="179"/>
      <c r="Q57" s="179"/>
      <c r="R57" s="179"/>
      <c r="S57" s="179"/>
      <c r="T57" s="179"/>
    </row>
    <row r="58" spans="1:20" s="159" customFormat="1" x14ac:dyDescent="0.2">
      <c r="A58" s="214"/>
      <c r="B58" s="189" t="s">
        <v>494</v>
      </c>
      <c r="C58" s="129" t="s">
        <v>108</v>
      </c>
      <c r="D58" s="175">
        <v>1</v>
      </c>
      <c r="E58" s="173" t="s">
        <v>76</v>
      </c>
      <c r="F58" s="249">
        <v>0</v>
      </c>
      <c r="G58" s="249">
        <v>0</v>
      </c>
      <c r="H58" s="107">
        <f t="shared" ref="H58:H59" si="87">SUM(F58,G58)*D58</f>
        <v>0</v>
      </c>
      <c r="I58" s="109">
        <f t="shared" ref="I58:I59" si="88">TRUNC(F58*(1+$K$4),2)</f>
        <v>0</v>
      </c>
      <c r="J58" s="105">
        <f t="shared" ref="J58:J59" si="89">TRUNC(G58*(1+$K$4),2)</f>
        <v>0</v>
      </c>
      <c r="K58" s="106">
        <f t="shared" ref="K58:K59" si="90">SUM(I58:J58)*D58</f>
        <v>0</v>
      </c>
      <c r="L58" s="177"/>
      <c r="M58" s="178"/>
      <c r="N58" s="179"/>
      <c r="O58" s="179"/>
      <c r="P58" s="179"/>
      <c r="Q58" s="179"/>
      <c r="R58" s="179"/>
      <c r="S58" s="179"/>
      <c r="T58" s="179"/>
    </row>
    <row r="59" spans="1:20" s="159" customFormat="1" x14ac:dyDescent="0.2">
      <c r="A59" s="214"/>
      <c r="B59" s="189" t="s">
        <v>495</v>
      </c>
      <c r="C59" s="129" t="s">
        <v>144</v>
      </c>
      <c r="D59" s="175">
        <v>1</v>
      </c>
      <c r="E59" s="173" t="s">
        <v>76</v>
      </c>
      <c r="F59" s="249">
        <v>0</v>
      </c>
      <c r="G59" s="249">
        <v>0</v>
      </c>
      <c r="H59" s="107">
        <f t="shared" si="87"/>
        <v>0</v>
      </c>
      <c r="I59" s="109">
        <f t="shared" si="88"/>
        <v>0</v>
      </c>
      <c r="J59" s="105">
        <f t="shared" si="89"/>
        <v>0</v>
      </c>
      <c r="K59" s="106">
        <f t="shared" si="90"/>
        <v>0</v>
      </c>
      <c r="L59" s="177"/>
      <c r="M59" s="178"/>
      <c r="N59" s="179"/>
      <c r="O59" s="179"/>
      <c r="P59" s="179"/>
      <c r="Q59" s="179"/>
      <c r="R59" s="179"/>
      <c r="S59" s="179"/>
      <c r="T59" s="179"/>
    </row>
    <row r="60" spans="1:20" s="159" customFormat="1" x14ac:dyDescent="0.2">
      <c r="A60" s="214"/>
      <c r="B60" s="189" t="s">
        <v>496</v>
      </c>
      <c r="C60" s="129" t="s">
        <v>109</v>
      </c>
      <c r="D60" s="175">
        <v>1</v>
      </c>
      <c r="E60" s="173" t="s">
        <v>76</v>
      </c>
      <c r="F60" s="249">
        <v>0</v>
      </c>
      <c r="G60" s="249">
        <v>0</v>
      </c>
      <c r="H60" s="107">
        <f t="shared" ref="H60:H61" si="91">SUM(F60,G60)*D60</f>
        <v>0</v>
      </c>
      <c r="I60" s="109">
        <f t="shared" ref="I60:I61" si="92">TRUNC(F60*(1+$K$4),2)</f>
        <v>0</v>
      </c>
      <c r="J60" s="105">
        <f t="shared" ref="J60:J61" si="93">TRUNC(G60*(1+$K$4),2)</f>
        <v>0</v>
      </c>
      <c r="K60" s="106">
        <f t="shared" ref="K60:K61" si="94">SUM(I60:J60)*D60</f>
        <v>0</v>
      </c>
      <c r="L60" s="177"/>
      <c r="M60" s="178"/>
      <c r="N60" s="179"/>
      <c r="O60" s="179"/>
      <c r="P60" s="179"/>
      <c r="Q60" s="179"/>
      <c r="R60" s="179"/>
      <c r="S60" s="179"/>
      <c r="T60" s="179"/>
    </row>
    <row r="61" spans="1:20" s="159" customFormat="1" x14ac:dyDescent="0.2">
      <c r="A61" s="214"/>
      <c r="B61" s="189" t="s">
        <v>497</v>
      </c>
      <c r="C61" s="129" t="s">
        <v>145</v>
      </c>
      <c r="D61" s="175">
        <v>1</v>
      </c>
      <c r="E61" s="173" t="s">
        <v>76</v>
      </c>
      <c r="F61" s="249">
        <v>0</v>
      </c>
      <c r="G61" s="249">
        <v>0</v>
      </c>
      <c r="H61" s="107">
        <f t="shared" si="91"/>
        <v>0</v>
      </c>
      <c r="I61" s="109">
        <f t="shared" si="92"/>
        <v>0</v>
      </c>
      <c r="J61" s="105">
        <f t="shared" si="93"/>
        <v>0</v>
      </c>
      <c r="K61" s="106">
        <f t="shared" si="94"/>
        <v>0</v>
      </c>
      <c r="L61" s="177"/>
      <c r="M61" s="178"/>
      <c r="N61" s="179"/>
      <c r="O61" s="179"/>
      <c r="P61" s="179"/>
      <c r="Q61" s="179"/>
      <c r="R61" s="179"/>
      <c r="S61" s="179"/>
      <c r="T61" s="179"/>
    </row>
    <row r="62" spans="1:20" s="159" customFormat="1" x14ac:dyDescent="0.2">
      <c r="A62" s="214"/>
      <c r="B62" s="189" t="s">
        <v>498</v>
      </c>
      <c r="C62" s="129" t="s">
        <v>146</v>
      </c>
      <c r="D62" s="175">
        <v>1</v>
      </c>
      <c r="E62" s="173" t="s">
        <v>76</v>
      </c>
      <c r="F62" s="249">
        <v>0</v>
      </c>
      <c r="G62" s="249">
        <v>0</v>
      </c>
      <c r="H62" s="107">
        <f t="shared" ref="H62:H66" si="95">SUM(F62,G62)*D62</f>
        <v>0</v>
      </c>
      <c r="I62" s="109">
        <f t="shared" ref="I62:I66" si="96">TRUNC(F62*(1+$K$4),2)</f>
        <v>0</v>
      </c>
      <c r="J62" s="105">
        <f t="shared" ref="J62:J66" si="97">TRUNC(G62*(1+$K$4),2)</f>
        <v>0</v>
      </c>
      <c r="K62" s="106">
        <f t="shared" ref="K62:K66" si="98">SUM(I62:J62)*D62</f>
        <v>0</v>
      </c>
      <c r="L62" s="177"/>
      <c r="M62" s="178"/>
      <c r="N62" s="179"/>
      <c r="O62" s="179"/>
      <c r="P62" s="179"/>
      <c r="Q62" s="179"/>
      <c r="R62" s="179"/>
      <c r="S62" s="179"/>
      <c r="T62" s="179"/>
    </row>
    <row r="63" spans="1:20" s="159" customFormat="1" x14ac:dyDescent="0.2">
      <c r="A63" s="214"/>
      <c r="B63" s="189" t="s">
        <v>499</v>
      </c>
      <c r="C63" s="129" t="s">
        <v>147</v>
      </c>
      <c r="D63" s="175">
        <v>1</v>
      </c>
      <c r="E63" s="173" t="s">
        <v>76</v>
      </c>
      <c r="F63" s="249">
        <v>0</v>
      </c>
      <c r="G63" s="249">
        <v>0</v>
      </c>
      <c r="H63" s="107">
        <f t="shared" si="95"/>
        <v>0</v>
      </c>
      <c r="I63" s="109">
        <f t="shared" si="96"/>
        <v>0</v>
      </c>
      <c r="J63" s="105">
        <f t="shared" si="97"/>
        <v>0</v>
      </c>
      <c r="K63" s="106">
        <f t="shared" si="98"/>
        <v>0</v>
      </c>
      <c r="L63" s="177"/>
      <c r="M63" s="178"/>
      <c r="N63" s="179"/>
      <c r="O63" s="179"/>
      <c r="P63" s="179"/>
      <c r="Q63" s="179"/>
      <c r="R63" s="179"/>
      <c r="S63" s="179"/>
      <c r="T63" s="179"/>
    </row>
    <row r="64" spans="1:20" s="159" customFormat="1" x14ac:dyDescent="0.2">
      <c r="A64" s="214"/>
      <c r="B64" s="189" t="s">
        <v>500</v>
      </c>
      <c r="C64" s="129" t="s">
        <v>148</v>
      </c>
      <c r="D64" s="175">
        <v>1</v>
      </c>
      <c r="E64" s="173" t="s">
        <v>76</v>
      </c>
      <c r="F64" s="249">
        <v>0</v>
      </c>
      <c r="G64" s="249">
        <v>0</v>
      </c>
      <c r="H64" s="107">
        <f t="shared" si="95"/>
        <v>0</v>
      </c>
      <c r="I64" s="109">
        <f t="shared" si="96"/>
        <v>0</v>
      </c>
      <c r="J64" s="105">
        <f t="shared" si="97"/>
        <v>0</v>
      </c>
      <c r="K64" s="106">
        <f t="shared" si="98"/>
        <v>0</v>
      </c>
      <c r="L64" s="177"/>
      <c r="M64" s="178"/>
      <c r="N64" s="179"/>
      <c r="O64" s="179"/>
      <c r="P64" s="179"/>
      <c r="Q64" s="179"/>
      <c r="R64" s="179"/>
      <c r="S64" s="179"/>
      <c r="T64" s="179"/>
    </row>
    <row r="65" spans="1:121" s="159" customFormat="1" x14ac:dyDescent="0.2">
      <c r="A65" s="214"/>
      <c r="B65" s="189" t="s">
        <v>501</v>
      </c>
      <c r="C65" s="129" t="s">
        <v>149</v>
      </c>
      <c r="D65" s="175">
        <v>1</v>
      </c>
      <c r="E65" s="173" t="s">
        <v>76</v>
      </c>
      <c r="F65" s="249">
        <v>0</v>
      </c>
      <c r="G65" s="249">
        <v>0</v>
      </c>
      <c r="H65" s="107">
        <f t="shared" si="95"/>
        <v>0</v>
      </c>
      <c r="I65" s="109">
        <f t="shared" si="96"/>
        <v>0</v>
      </c>
      <c r="J65" s="105">
        <f t="shared" si="97"/>
        <v>0</v>
      </c>
      <c r="K65" s="106">
        <f t="shared" si="98"/>
        <v>0</v>
      </c>
      <c r="L65" s="177"/>
      <c r="M65" s="178"/>
      <c r="N65" s="179"/>
      <c r="O65" s="179"/>
      <c r="P65" s="179"/>
      <c r="Q65" s="179"/>
      <c r="R65" s="179"/>
      <c r="S65" s="179"/>
      <c r="T65" s="179"/>
    </row>
    <row r="66" spans="1:121" s="159" customFormat="1" x14ac:dyDescent="0.2">
      <c r="A66" s="214"/>
      <c r="B66" s="189" t="s">
        <v>502</v>
      </c>
      <c r="C66" s="129" t="s">
        <v>150</v>
      </c>
      <c r="D66" s="175">
        <v>1</v>
      </c>
      <c r="E66" s="173" t="s">
        <v>76</v>
      </c>
      <c r="F66" s="249">
        <v>0</v>
      </c>
      <c r="G66" s="249">
        <v>0</v>
      </c>
      <c r="H66" s="107">
        <f t="shared" si="95"/>
        <v>0</v>
      </c>
      <c r="I66" s="109">
        <f t="shared" si="96"/>
        <v>0</v>
      </c>
      <c r="J66" s="105">
        <f t="shared" si="97"/>
        <v>0</v>
      </c>
      <c r="K66" s="106">
        <f t="shared" si="98"/>
        <v>0</v>
      </c>
      <c r="L66" s="177"/>
      <c r="M66" s="178"/>
      <c r="N66" s="179"/>
      <c r="O66" s="179"/>
      <c r="P66" s="179"/>
      <c r="Q66" s="179"/>
      <c r="R66" s="179"/>
      <c r="S66" s="179"/>
      <c r="T66" s="179"/>
    </row>
    <row r="67" spans="1:121" s="179" customFormat="1" ht="51" x14ac:dyDescent="0.2">
      <c r="A67" s="52"/>
      <c r="B67" s="222" t="s">
        <v>177</v>
      </c>
      <c r="C67" s="120" t="s">
        <v>155</v>
      </c>
      <c r="D67" s="175"/>
      <c r="E67" s="147"/>
      <c r="F67" s="223"/>
      <c r="G67" s="223"/>
      <c r="H67" s="221"/>
      <c r="I67" s="224"/>
      <c r="J67" s="223"/>
      <c r="K67" s="221"/>
      <c r="L67" s="177"/>
      <c r="M67" s="178"/>
      <c r="N67" s="178"/>
    </row>
    <row r="68" spans="1:121" s="179" customFormat="1" x14ac:dyDescent="0.2">
      <c r="A68" s="52"/>
      <c r="B68" s="171" t="s">
        <v>503</v>
      </c>
      <c r="C68" s="120" t="s">
        <v>111</v>
      </c>
      <c r="D68" s="175">
        <v>2</v>
      </c>
      <c r="E68" s="173" t="s">
        <v>76</v>
      </c>
      <c r="F68" s="249">
        <v>0</v>
      </c>
      <c r="G68" s="249">
        <v>0</v>
      </c>
      <c r="H68" s="107">
        <f t="shared" ref="H68" si="99">SUM(F68,G68)*D68</f>
        <v>0</v>
      </c>
      <c r="I68" s="109">
        <f t="shared" ref="I68" si="100">TRUNC(F68*(1+$K$4),2)</f>
        <v>0</v>
      </c>
      <c r="J68" s="105">
        <f t="shared" ref="J68" si="101">TRUNC(G68*(1+$K$4),2)</f>
        <v>0</v>
      </c>
      <c r="K68" s="106">
        <f t="shared" ref="K68" si="102">SUM(I68:J68)*D68</f>
        <v>0</v>
      </c>
      <c r="L68" s="177"/>
      <c r="M68" s="178"/>
      <c r="N68" s="178"/>
    </row>
    <row r="69" spans="1:121" s="179" customFormat="1" x14ac:dyDescent="0.2">
      <c r="A69" s="52"/>
      <c r="B69" s="171" t="s">
        <v>504</v>
      </c>
      <c r="C69" s="120" t="s">
        <v>112</v>
      </c>
      <c r="D69" s="175">
        <v>1</v>
      </c>
      <c r="E69" s="173" t="s">
        <v>76</v>
      </c>
      <c r="F69" s="249">
        <v>0</v>
      </c>
      <c r="G69" s="249">
        <v>0</v>
      </c>
      <c r="H69" s="107">
        <f t="shared" ref="H69:H70" si="103">SUM(F69,G69)*D69</f>
        <v>0</v>
      </c>
      <c r="I69" s="109">
        <f t="shared" ref="I69:I70" si="104">TRUNC(F69*(1+$K$4),2)</f>
        <v>0</v>
      </c>
      <c r="J69" s="105">
        <f t="shared" ref="J69:J70" si="105">TRUNC(G69*(1+$K$4),2)</f>
        <v>0</v>
      </c>
      <c r="K69" s="106">
        <f t="shared" ref="K69:K70" si="106">SUM(I69:J69)*D69</f>
        <v>0</v>
      </c>
      <c r="L69" s="177"/>
      <c r="M69" s="178"/>
      <c r="N69" s="178"/>
    </row>
    <row r="70" spans="1:121" s="179" customFormat="1" x14ac:dyDescent="0.2">
      <c r="A70" s="52"/>
      <c r="B70" s="171" t="s">
        <v>505</v>
      </c>
      <c r="C70" s="120" t="s">
        <v>113</v>
      </c>
      <c r="D70" s="175">
        <v>1</v>
      </c>
      <c r="E70" s="173" t="s">
        <v>76</v>
      </c>
      <c r="F70" s="249">
        <v>0</v>
      </c>
      <c r="G70" s="249">
        <v>0</v>
      </c>
      <c r="H70" s="107">
        <f t="shared" si="103"/>
        <v>0</v>
      </c>
      <c r="I70" s="109">
        <f t="shared" si="104"/>
        <v>0</v>
      </c>
      <c r="J70" s="105">
        <f t="shared" si="105"/>
        <v>0</v>
      </c>
      <c r="K70" s="106">
        <f t="shared" si="106"/>
        <v>0</v>
      </c>
      <c r="L70" s="177"/>
      <c r="M70" s="178"/>
      <c r="N70" s="178"/>
    </row>
    <row r="71" spans="1:121" s="179" customFormat="1" ht="38.25" x14ac:dyDescent="0.2">
      <c r="A71" s="52"/>
      <c r="B71" s="222" t="s">
        <v>178</v>
      </c>
      <c r="C71" s="120" t="s">
        <v>156</v>
      </c>
      <c r="D71" s="175"/>
      <c r="E71" s="147"/>
      <c r="F71" s="223"/>
      <c r="G71" s="223"/>
      <c r="H71" s="221"/>
      <c r="I71" s="224"/>
      <c r="J71" s="223"/>
      <c r="K71" s="221"/>
      <c r="L71" s="177"/>
      <c r="M71" s="178"/>
      <c r="N71" s="178"/>
    </row>
    <row r="72" spans="1:121" s="179" customFormat="1" x14ac:dyDescent="0.2">
      <c r="A72" s="52"/>
      <c r="B72" s="171" t="s">
        <v>506</v>
      </c>
      <c r="C72" s="120" t="s">
        <v>114</v>
      </c>
      <c r="D72" s="175">
        <v>1</v>
      </c>
      <c r="E72" s="173" t="s">
        <v>76</v>
      </c>
      <c r="F72" s="249">
        <v>0</v>
      </c>
      <c r="G72" s="249">
        <v>0</v>
      </c>
      <c r="H72" s="107">
        <f t="shared" ref="H72" si="107">SUM(F72,G72)*D72</f>
        <v>0</v>
      </c>
      <c r="I72" s="109">
        <f t="shared" ref="I72" si="108">TRUNC(F72*(1+$K$4),2)</f>
        <v>0</v>
      </c>
      <c r="J72" s="105">
        <f t="shared" ref="J72" si="109">TRUNC(G72*(1+$K$4),2)</f>
        <v>0</v>
      </c>
      <c r="K72" s="106">
        <f t="shared" ref="K72" si="110">SUM(I72:J72)*D72</f>
        <v>0</v>
      </c>
      <c r="L72" s="177"/>
      <c r="M72" s="178"/>
      <c r="N72" s="178"/>
    </row>
    <row r="73" spans="1:121" s="179" customFormat="1" x14ac:dyDescent="0.2">
      <c r="A73" s="52"/>
      <c r="B73" s="171" t="s">
        <v>507</v>
      </c>
      <c r="C73" s="120" t="s">
        <v>152</v>
      </c>
      <c r="D73" s="175">
        <v>1</v>
      </c>
      <c r="E73" s="173" t="s">
        <v>76</v>
      </c>
      <c r="F73" s="249">
        <v>0</v>
      </c>
      <c r="G73" s="249">
        <v>0</v>
      </c>
      <c r="H73" s="107">
        <f t="shared" ref="H73:H74" si="111">SUM(F73,G73)*D73</f>
        <v>0</v>
      </c>
      <c r="I73" s="109">
        <f t="shared" ref="I73:I74" si="112">TRUNC(F73*(1+$K$4),2)</f>
        <v>0</v>
      </c>
      <c r="J73" s="105">
        <f t="shared" ref="J73:J74" si="113">TRUNC(G73*(1+$K$4),2)</f>
        <v>0</v>
      </c>
      <c r="K73" s="106">
        <f t="shared" ref="K73:K74" si="114">SUM(I73:J73)*D73</f>
        <v>0</v>
      </c>
      <c r="L73" s="177"/>
      <c r="M73" s="178"/>
      <c r="N73" s="178"/>
    </row>
    <row r="74" spans="1:121" s="179" customFormat="1" x14ac:dyDescent="0.2">
      <c r="A74" s="52"/>
      <c r="B74" s="171" t="s">
        <v>508</v>
      </c>
      <c r="C74" s="120" t="s">
        <v>151</v>
      </c>
      <c r="D74" s="175">
        <v>1</v>
      </c>
      <c r="E74" s="173" t="s">
        <v>76</v>
      </c>
      <c r="F74" s="249">
        <v>0</v>
      </c>
      <c r="G74" s="249">
        <v>0</v>
      </c>
      <c r="H74" s="107">
        <f t="shared" si="111"/>
        <v>0</v>
      </c>
      <c r="I74" s="109">
        <f t="shared" si="112"/>
        <v>0</v>
      </c>
      <c r="J74" s="105">
        <f t="shared" si="113"/>
        <v>0</v>
      </c>
      <c r="K74" s="106">
        <f t="shared" si="114"/>
        <v>0</v>
      </c>
      <c r="L74" s="177"/>
      <c r="M74" s="178"/>
      <c r="N74" s="178"/>
    </row>
    <row r="75" spans="1:121" s="179" customFormat="1" x14ac:dyDescent="0.2">
      <c r="A75" s="52"/>
      <c r="B75" s="222" t="s">
        <v>179</v>
      </c>
      <c r="C75" s="143" t="s">
        <v>115</v>
      </c>
      <c r="D75" s="175"/>
      <c r="E75" s="147"/>
      <c r="F75" s="223"/>
      <c r="G75" s="223"/>
      <c r="H75" s="221"/>
      <c r="I75" s="224"/>
      <c r="J75" s="223"/>
      <c r="K75" s="221"/>
      <c r="L75" s="177"/>
      <c r="M75" s="178"/>
      <c r="N75" s="178"/>
    </row>
    <row r="76" spans="1:121" s="179" customFormat="1" ht="25.5" x14ac:dyDescent="0.2">
      <c r="A76" s="52"/>
      <c r="B76" s="171" t="s">
        <v>509</v>
      </c>
      <c r="C76" s="129" t="s">
        <v>153</v>
      </c>
      <c r="D76" s="175">
        <v>10</v>
      </c>
      <c r="E76" s="173" t="s">
        <v>76</v>
      </c>
      <c r="F76" s="247">
        <v>0</v>
      </c>
      <c r="G76" s="247">
        <v>0</v>
      </c>
      <c r="H76" s="107">
        <f t="shared" ref="H76" si="115">SUM(F76,G76)*D76</f>
        <v>0</v>
      </c>
      <c r="I76" s="109">
        <f t="shared" ref="I76" si="116">TRUNC(F76*(1+$K$4),2)</f>
        <v>0</v>
      </c>
      <c r="J76" s="105">
        <f t="shared" ref="J76" si="117">TRUNC(G76*(1+$K$4),2)</f>
        <v>0</v>
      </c>
      <c r="K76" s="106">
        <f t="shared" ref="K76" si="118">SUM(I76:J76)*D76</f>
        <v>0</v>
      </c>
      <c r="L76" s="177"/>
      <c r="M76" s="178"/>
      <c r="N76" s="178"/>
    </row>
    <row r="77" spans="1:121" s="148" customFormat="1" ht="38.25" x14ac:dyDescent="0.2">
      <c r="A77" s="225"/>
      <c r="B77" s="171" t="s">
        <v>510</v>
      </c>
      <c r="C77" s="144" t="s">
        <v>116</v>
      </c>
      <c r="D77" s="146">
        <v>2</v>
      </c>
      <c r="E77" s="173" t="s">
        <v>76</v>
      </c>
      <c r="F77" s="211">
        <v>0</v>
      </c>
      <c r="G77" s="211">
        <v>0</v>
      </c>
      <c r="H77" s="107">
        <f t="shared" ref="H77" si="119">SUM(F77,G77)*D77</f>
        <v>0</v>
      </c>
      <c r="I77" s="109">
        <f t="shared" ref="I77" si="120">TRUNC(F77*(1+$K$4),2)</f>
        <v>0</v>
      </c>
      <c r="J77" s="105">
        <f t="shared" ref="J77" si="121">TRUNC(G77*(1+$K$4),2)</f>
        <v>0</v>
      </c>
      <c r="K77" s="106">
        <f t="shared" ref="K77" si="122">SUM(I77:J77)*D77</f>
        <v>0</v>
      </c>
      <c r="L77" s="209"/>
      <c r="M77" s="226"/>
      <c r="N77" s="227"/>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c r="CW77" s="209"/>
      <c r="CX77" s="209"/>
      <c r="CY77" s="209"/>
      <c r="CZ77" s="209"/>
      <c r="DA77" s="209"/>
      <c r="DB77" s="209"/>
      <c r="DC77" s="209"/>
      <c r="DD77" s="209"/>
      <c r="DE77" s="209"/>
      <c r="DF77" s="209"/>
      <c r="DG77" s="209"/>
      <c r="DH77" s="209"/>
      <c r="DI77" s="209"/>
      <c r="DJ77" s="209"/>
      <c r="DK77" s="209"/>
      <c r="DL77" s="209"/>
      <c r="DM77" s="209"/>
      <c r="DN77" s="209"/>
      <c r="DO77" s="209"/>
      <c r="DP77" s="209"/>
      <c r="DQ77" s="209"/>
    </row>
    <row r="78" spans="1:121" s="169" customFormat="1" x14ac:dyDescent="0.2">
      <c r="A78" s="160"/>
      <c r="B78" s="161">
        <v>10</v>
      </c>
      <c r="C78" s="145" t="s">
        <v>117</v>
      </c>
      <c r="D78" s="192"/>
      <c r="E78" s="193"/>
      <c r="F78" s="164"/>
      <c r="G78" s="164"/>
      <c r="H78" s="165"/>
      <c r="I78" s="166"/>
      <c r="J78" s="164"/>
      <c r="K78" s="165"/>
      <c r="L78" s="167"/>
      <c r="M78" s="168"/>
      <c r="N78" s="168"/>
    </row>
    <row r="79" spans="1:121" s="159" customFormat="1" ht="51" x14ac:dyDescent="0.2">
      <c r="A79" s="214"/>
      <c r="B79" s="189" t="s">
        <v>93</v>
      </c>
      <c r="C79" s="129" t="s">
        <v>119</v>
      </c>
      <c r="D79" s="175">
        <v>1</v>
      </c>
      <c r="E79" s="173" t="s">
        <v>76</v>
      </c>
      <c r="F79" s="247">
        <v>0</v>
      </c>
      <c r="G79" s="247">
        <v>0</v>
      </c>
      <c r="H79" s="107">
        <f t="shared" ref="H79" si="123">SUM(F79,G79)*D79</f>
        <v>0</v>
      </c>
      <c r="I79" s="109">
        <f t="shared" ref="I79" si="124">TRUNC(F79*(1+$K$4),2)</f>
        <v>0</v>
      </c>
      <c r="J79" s="105">
        <f t="shared" ref="J79" si="125">TRUNC(G79*(1+$K$4),2)</f>
        <v>0</v>
      </c>
      <c r="K79" s="106">
        <f t="shared" ref="K79" si="126">SUM(I79:J79)*D79</f>
        <v>0</v>
      </c>
      <c r="L79" s="177"/>
      <c r="M79" s="178"/>
      <c r="N79" s="179"/>
      <c r="O79" s="179"/>
      <c r="P79" s="179"/>
      <c r="Q79" s="179"/>
      <c r="R79" s="179"/>
      <c r="S79" s="179"/>
      <c r="T79" s="179"/>
    </row>
    <row r="80" spans="1:121" s="159" customFormat="1" ht="38.25" x14ac:dyDescent="0.2">
      <c r="A80" s="214"/>
      <c r="B80" s="189" t="s">
        <v>95</v>
      </c>
      <c r="C80" s="129" t="s">
        <v>157</v>
      </c>
      <c r="D80" s="175">
        <v>1</v>
      </c>
      <c r="E80" s="173" t="s">
        <v>76</v>
      </c>
      <c r="F80" s="247">
        <v>0</v>
      </c>
      <c r="G80" s="247">
        <v>0</v>
      </c>
      <c r="H80" s="107">
        <f t="shared" ref="H80" si="127">SUM(F80,G80)*D80</f>
        <v>0</v>
      </c>
      <c r="I80" s="109">
        <f t="shared" ref="I80" si="128">TRUNC(F80*(1+$K$4),2)</f>
        <v>0</v>
      </c>
      <c r="J80" s="105">
        <f t="shared" ref="J80" si="129">TRUNC(G80*(1+$K$4),2)</f>
        <v>0</v>
      </c>
      <c r="K80" s="106">
        <f t="shared" ref="K80" si="130">SUM(I80:J80)*D80</f>
        <v>0</v>
      </c>
      <c r="L80" s="177"/>
      <c r="M80" s="178"/>
      <c r="N80" s="179"/>
      <c r="O80" s="179"/>
      <c r="P80" s="179"/>
      <c r="Q80" s="179"/>
      <c r="R80" s="179"/>
      <c r="S80" s="179"/>
      <c r="T80" s="179"/>
    </row>
    <row r="81" spans="1:125" s="159" customFormat="1" ht="38.25" x14ac:dyDescent="0.2">
      <c r="A81" s="214"/>
      <c r="B81" s="189" t="s">
        <v>97</v>
      </c>
      <c r="C81" s="129" t="s">
        <v>121</v>
      </c>
      <c r="D81" s="175">
        <v>1</v>
      </c>
      <c r="E81" s="173" t="s">
        <v>76</v>
      </c>
      <c r="F81" s="247">
        <v>0</v>
      </c>
      <c r="G81" s="247">
        <v>0</v>
      </c>
      <c r="H81" s="107">
        <f t="shared" ref="H81" si="131">SUM(F81,G81)*D81</f>
        <v>0</v>
      </c>
      <c r="I81" s="109">
        <f t="shared" ref="I81" si="132">TRUNC(F81*(1+$K$4),2)</f>
        <v>0</v>
      </c>
      <c r="J81" s="105">
        <f t="shared" ref="J81" si="133">TRUNC(G81*(1+$K$4),2)</f>
        <v>0</v>
      </c>
      <c r="K81" s="106">
        <f t="shared" ref="K81" si="134">SUM(I81:J81)*D81</f>
        <v>0</v>
      </c>
      <c r="L81" s="177"/>
      <c r="M81" s="178"/>
      <c r="N81" s="179"/>
      <c r="O81" s="179"/>
      <c r="P81" s="179"/>
      <c r="Q81" s="179"/>
      <c r="R81" s="179"/>
      <c r="S81" s="179"/>
      <c r="T81" s="179"/>
    </row>
    <row r="82" spans="1:125" s="169" customFormat="1" x14ac:dyDescent="0.2">
      <c r="A82" s="160"/>
      <c r="B82" s="161">
        <v>11</v>
      </c>
      <c r="C82" s="145" t="s">
        <v>123</v>
      </c>
      <c r="D82" s="192"/>
      <c r="E82" s="193"/>
      <c r="F82" s="164"/>
      <c r="G82" s="164"/>
      <c r="H82" s="165"/>
      <c r="I82" s="166"/>
      <c r="J82" s="164"/>
      <c r="K82" s="165"/>
      <c r="L82" s="167"/>
      <c r="M82" s="168"/>
      <c r="N82" s="168"/>
    </row>
    <row r="83" spans="1:125" s="179" customFormat="1" ht="25.5" x14ac:dyDescent="0.2">
      <c r="A83" s="52"/>
      <c r="B83" s="171" t="s">
        <v>102</v>
      </c>
      <c r="C83" s="120" t="s">
        <v>158</v>
      </c>
      <c r="D83" s="175">
        <v>6</v>
      </c>
      <c r="E83" s="147" t="s">
        <v>1</v>
      </c>
      <c r="F83" s="249">
        <v>0</v>
      </c>
      <c r="G83" s="249">
        <v>0</v>
      </c>
      <c r="H83" s="107">
        <f t="shared" ref="H83:H85" si="135">SUM(F83,G83)*D83</f>
        <v>0</v>
      </c>
      <c r="I83" s="109">
        <f t="shared" ref="I83:I85" si="136">TRUNC(F83*(1+$K$4),2)</f>
        <v>0</v>
      </c>
      <c r="J83" s="105">
        <f t="shared" ref="J83:J85" si="137">TRUNC(G83*(1+$K$4),2)</f>
        <v>0</v>
      </c>
      <c r="K83" s="106">
        <f t="shared" ref="K83:K85" si="138">SUM(I83:J83)*D83</f>
        <v>0</v>
      </c>
      <c r="L83" s="177"/>
      <c r="M83" s="178"/>
      <c r="N83" s="178"/>
    </row>
    <row r="84" spans="1:125" s="179" customFormat="1" ht="25.5" x14ac:dyDescent="0.2">
      <c r="A84" s="52"/>
      <c r="B84" s="171" t="s">
        <v>107</v>
      </c>
      <c r="C84" s="120" t="s">
        <v>159</v>
      </c>
      <c r="D84" s="175">
        <v>12</v>
      </c>
      <c r="E84" s="147" t="s">
        <v>1</v>
      </c>
      <c r="F84" s="249">
        <v>0</v>
      </c>
      <c r="G84" s="249">
        <v>0</v>
      </c>
      <c r="H84" s="107">
        <f t="shared" si="135"/>
        <v>0</v>
      </c>
      <c r="I84" s="109">
        <f t="shared" si="136"/>
        <v>0</v>
      </c>
      <c r="J84" s="105">
        <f t="shared" si="137"/>
        <v>0</v>
      </c>
      <c r="K84" s="106">
        <f t="shared" si="138"/>
        <v>0</v>
      </c>
      <c r="L84" s="177"/>
      <c r="M84" s="178"/>
      <c r="N84" s="178"/>
    </row>
    <row r="85" spans="1:125" s="212" customFormat="1" x14ac:dyDescent="0.2">
      <c r="A85" s="228"/>
      <c r="B85" s="210" t="s">
        <v>110</v>
      </c>
      <c r="C85" s="126" t="s">
        <v>124</v>
      </c>
      <c r="D85" s="146">
        <v>3</v>
      </c>
      <c r="E85" s="173" t="s">
        <v>76</v>
      </c>
      <c r="F85" s="211">
        <v>0</v>
      </c>
      <c r="G85" s="211">
        <v>0</v>
      </c>
      <c r="H85" s="107">
        <f t="shared" si="135"/>
        <v>0</v>
      </c>
      <c r="I85" s="109">
        <f t="shared" si="136"/>
        <v>0</v>
      </c>
      <c r="J85" s="105">
        <f t="shared" si="137"/>
        <v>0</v>
      </c>
      <c r="K85" s="106">
        <f t="shared" si="138"/>
        <v>0</v>
      </c>
      <c r="M85" s="226"/>
      <c r="N85" s="227"/>
    </row>
    <row r="86" spans="1:125" s="169" customFormat="1" x14ac:dyDescent="0.2">
      <c r="A86" s="160"/>
      <c r="B86" s="161">
        <v>12</v>
      </c>
      <c r="C86" s="145" t="s">
        <v>125</v>
      </c>
      <c r="D86" s="192"/>
      <c r="E86" s="193"/>
      <c r="F86" s="164"/>
      <c r="G86" s="164"/>
      <c r="H86" s="165"/>
      <c r="I86" s="166"/>
      <c r="J86" s="164"/>
      <c r="K86" s="165"/>
      <c r="L86" s="167"/>
      <c r="M86" s="168"/>
      <c r="N86" s="168"/>
    </row>
    <row r="87" spans="1:125" s="212" customFormat="1" ht="38.25" x14ac:dyDescent="0.2">
      <c r="A87" s="182"/>
      <c r="B87" s="130" t="s">
        <v>118</v>
      </c>
      <c r="C87" s="148" t="s">
        <v>133</v>
      </c>
      <c r="D87" s="146">
        <v>2</v>
      </c>
      <c r="E87" s="147" t="s">
        <v>30</v>
      </c>
      <c r="F87" s="141">
        <v>0</v>
      </c>
      <c r="G87" s="141">
        <v>0</v>
      </c>
      <c r="H87" s="229">
        <f>SUM(F87,G87)*D87</f>
        <v>0</v>
      </c>
      <c r="I87" s="230">
        <f>TRUNC(F87*(1+$K$4),2)</f>
        <v>0</v>
      </c>
      <c r="J87" s="230">
        <f>TRUNC(G87*(1+$K$4),2)</f>
        <v>0</v>
      </c>
      <c r="K87" s="231">
        <f>SUM(I87:J87)*D87</f>
        <v>0</v>
      </c>
      <c r="M87" s="125"/>
      <c r="N87" s="227"/>
      <c r="DR87" s="232"/>
      <c r="DS87" s="232"/>
      <c r="DT87" s="232"/>
      <c r="DU87" s="232"/>
    </row>
    <row r="88" spans="1:125" s="179" customFormat="1" x14ac:dyDescent="0.2">
      <c r="A88" s="52"/>
      <c r="B88" s="130" t="s">
        <v>120</v>
      </c>
      <c r="C88" s="120" t="s">
        <v>126</v>
      </c>
      <c r="D88" s="175">
        <v>1</v>
      </c>
      <c r="E88" s="147" t="s">
        <v>127</v>
      </c>
      <c r="F88" s="249">
        <v>0</v>
      </c>
      <c r="G88" s="249">
        <v>0</v>
      </c>
      <c r="H88" s="107">
        <f t="shared" ref="H88:H92" si="139">SUM(F88,G88)*D88</f>
        <v>0</v>
      </c>
      <c r="I88" s="109">
        <f t="shared" ref="I88:I92" si="140">TRUNC(F88*(1+$K$4),2)</f>
        <v>0</v>
      </c>
      <c r="J88" s="105">
        <f t="shared" ref="J88:J92" si="141">TRUNC(G88*(1+$K$4),2)</f>
        <v>0</v>
      </c>
      <c r="K88" s="106">
        <f t="shared" ref="K88:K92" si="142">SUM(I88:J88)*D88</f>
        <v>0</v>
      </c>
      <c r="L88" s="177"/>
      <c r="M88" s="178"/>
      <c r="N88" s="178"/>
    </row>
    <row r="89" spans="1:125" s="179" customFormat="1" x14ac:dyDescent="0.2">
      <c r="A89" s="52"/>
      <c r="B89" s="130" t="s">
        <v>122</v>
      </c>
      <c r="C89" s="120" t="s">
        <v>160</v>
      </c>
      <c r="D89" s="146">
        <v>2</v>
      </c>
      <c r="E89" s="147" t="s">
        <v>30</v>
      </c>
      <c r="F89" s="141">
        <v>0</v>
      </c>
      <c r="G89" s="141">
        <v>0</v>
      </c>
      <c r="H89" s="229">
        <f>SUM(F89,G89)*D89</f>
        <v>0</v>
      </c>
      <c r="I89" s="230">
        <f>TRUNC(F89*(1+$K$4),2)</f>
        <v>0</v>
      </c>
      <c r="J89" s="230">
        <f>TRUNC(G89*(1+$K$4),2)</f>
        <v>0</v>
      </c>
      <c r="K89" s="231">
        <f>SUM(I89:J89)*D89</f>
        <v>0</v>
      </c>
      <c r="L89" s="177"/>
      <c r="M89" s="178"/>
      <c r="N89" s="178"/>
    </row>
    <row r="90" spans="1:125" s="179" customFormat="1" x14ac:dyDescent="0.2">
      <c r="A90" s="52"/>
      <c r="B90" s="130" t="s">
        <v>511</v>
      </c>
      <c r="C90" s="120" t="s">
        <v>128</v>
      </c>
      <c r="D90" s="175">
        <v>1</v>
      </c>
      <c r="E90" s="147" t="s">
        <v>129</v>
      </c>
      <c r="F90" s="233" t="s">
        <v>75</v>
      </c>
      <c r="G90" s="249">
        <v>0</v>
      </c>
      <c r="H90" s="107">
        <f t="shared" si="139"/>
        <v>0</v>
      </c>
      <c r="I90" s="109" t="s">
        <v>75</v>
      </c>
      <c r="J90" s="105">
        <f t="shared" si="141"/>
        <v>0</v>
      </c>
      <c r="K90" s="106">
        <f t="shared" si="142"/>
        <v>0</v>
      </c>
      <c r="L90" s="177"/>
      <c r="M90" s="178"/>
      <c r="N90" s="178"/>
    </row>
    <row r="91" spans="1:125" s="179" customFormat="1" ht="25.5" x14ac:dyDescent="0.2">
      <c r="A91" s="52"/>
      <c r="B91" s="130" t="s">
        <v>512</v>
      </c>
      <c r="C91" s="120" t="s">
        <v>130</v>
      </c>
      <c r="D91" s="175">
        <v>4</v>
      </c>
      <c r="E91" s="147" t="s">
        <v>78</v>
      </c>
      <c r="F91" s="233" t="s">
        <v>75</v>
      </c>
      <c r="G91" s="211">
        <v>0</v>
      </c>
      <c r="H91" s="107">
        <f t="shared" si="139"/>
        <v>0</v>
      </c>
      <c r="I91" s="109" t="s">
        <v>75</v>
      </c>
      <c r="J91" s="105">
        <f t="shared" si="141"/>
        <v>0</v>
      </c>
      <c r="K91" s="106">
        <f t="shared" si="142"/>
        <v>0</v>
      </c>
      <c r="L91" s="177"/>
      <c r="M91" s="178"/>
      <c r="N91" s="178"/>
    </row>
    <row r="92" spans="1:125" s="179" customFormat="1" x14ac:dyDescent="0.2">
      <c r="A92" s="52"/>
      <c r="B92" s="130" t="s">
        <v>513</v>
      </c>
      <c r="C92" s="120" t="s">
        <v>131</v>
      </c>
      <c r="D92" s="175">
        <v>250</v>
      </c>
      <c r="E92" s="147" t="s">
        <v>26</v>
      </c>
      <c r="F92" s="211">
        <v>0</v>
      </c>
      <c r="G92" s="211">
        <v>0</v>
      </c>
      <c r="H92" s="107">
        <f t="shared" si="139"/>
        <v>0</v>
      </c>
      <c r="I92" s="109">
        <f t="shared" si="140"/>
        <v>0</v>
      </c>
      <c r="J92" s="105">
        <f t="shared" si="141"/>
        <v>0</v>
      </c>
      <c r="K92" s="106">
        <f t="shared" si="142"/>
        <v>0</v>
      </c>
      <c r="L92" s="124"/>
      <c r="M92" s="125"/>
      <c r="N92" s="178"/>
    </row>
    <row r="93" spans="1:125" s="179" customFormat="1" x14ac:dyDescent="0.2">
      <c r="A93" s="52"/>
      <c r="B93" s="130" t="s">
        <v>514</v>
      </c>
      <c r="C93" s="120" t="s">
        <v>132</v>
      </c>
      <c r="D93" s="175">
        <v>250</v>
      </c>
      <c r="E93" s="147" t="s">
        <v>26</v>
      </c>
      <c r="F93" s="211">
        <v>0</v>
      </c>
      <c r="G93" s="211">
        <v>0</v>
      </c>
      <c r="H93" s="107">
        <f>SUM(F93,G93)*D93</f>
        <v>0</v>
      </c>
      <c r="I93" s="109">
        <f t="shared" ref="I93" si="143">TRUNC(F93*(1+$K$4),2)</f>
        <v>0</v>
      </c>
      <c r="J93" s="105">
        <f t="shared" ref="J93" si="144">TRUNC(G93*(1+$K$4),2)</f>
        <v>0</v>
      </c>
      <c r="K93" s="106">
        <f t="shared" ref="K93" si="145">SUM(I93:J93)*D93</f>
        <v>0</v>
      </c>
      <c r="L93" s="124"/>
      <c r="M93" s="125"/>
      <c r="N93" s="178"/>
    </row>
    <row r="94" spans="1:125" s="66" customFormat="1" x14ac:dyDescent="0.2">
      <c r="A94" s="57"/>
      <c r="B94" s="57"/>
      <c r="C94" s="57" t="s">
        <v>27</v>
      </c>
      <c r="D94" s="58"/>
      <c r="E94" s="59"/>
      <c r="F94" s="92">
        <f>SUMPRODUCT(D18:D93,F18:F93)</f>
        <v>0</v>
      </c>
      <c r="G94" s="92">
        <f>SUMPRODUCT(D18:D93,G18:G93)</f>
        <v>0</v>
      </c>
      <c r="H94" s="93">
        <f>SUM(H18:H93)</f>
        <v>0</v>
      </c>
      <c r="I94" s="60">
        <f>SUMPRODUCT(D18:D93,I18:I93)</f>
        <v>0</v>
      </c>
      <c r="J94" s="60">
        <f>SUMPRODUCT(D18:D93,J18:J93)</f>
        <v>0</v>
      </c>
      <c r="K94" s="61">
        <f>SUM(K18:K93)</f>
        <v>0</v>
      </c>
    </row>
    <row r="95" spans="1:125" s="66" customFormat="1" ht="15.75" x14ac:dyDescent="0.2">
      <c r="A95" s="76"/>
      <c r="B95" s="73" t="s">
        <v>28</v>
      </c>
      <c r="C95" s="17" t="s">
        <v>29</v>
      </c>
      <c r="D95" s="77"/>
      <c r="E95" s="78"/>
      <c r="F95" s="94"/>
      <c r="G95" s="94"/>
      <c r="H95" s="95"/>
      <c r="I95" s="79"/>
      <c r="J95" s="79"/>
      <c r="K95" s="80"/>
    </row>
    <row r="96" spans="1:125" s="66" customFormat="1" ht="15.75" x14ac:dyDescent="0.2">
      <c r="A96" s="81"/>
      <c r="B96" s="74">
        <v>1</v>
      </c>
      <c r="C96" s="17" t="s">
        <v>180</v>
      </c>
      <c r="D96" s="82"/>
      <c r="E96" s="83"/>
      <c r="F96" s="96"/>
      <c r="G96" s="96"/>
      <c r="H96" s="104"/>
      <c r="I96" s="84"/>
      <c r="J96" s="84"/>
      <c r="K96" s="85"/>
    </row>
    <row r="97" spans="1:14" s="179" customFormat="1" ht="38.25" x14ac:dyDescent="0.2">
      <c r="A97" s="52"/>
      <c r="B97" s="189" t="s">
        <v>161</v>
      </c>
      <c r="C97" s="122" t="s">
        <v>181</v>
      </c>
      <c r="D97" s="175">
        <v>1</v>
      </c>
      <c r="E97" s="140" t="s">
        <v>51</v>
      </c>
      <c r="F97" s="248">
        <v>0</v>
      </c>
      <c r="G97" s="248">
        <v>0</v>
      </c>
      <c r="H97" s="107">
        <f>SUM(F97:G97)*D97</f>
        <v>0</v>
      </c>
      <c r="I97" s="109">
        <f>TRUNC(F97*(1+$K$4),2)</f>
        <v>0</v>
      </c>
      <c r="J97" s="109">
        <f>TRUNC(G97*(1+$K$4),2)</f>
        <v>0</v>
      </c>
      <c r="K97" s="106">
        <f t="shared" ref="K97:K115" si="146">SUM(I97:J97)*D97</f>
        <v>0</v>
      </c>
      <c r="L97" s="177"/>
      <c r="M97" s="178"/>
      <c r="N97" s="178"/>
    </row>
    <row r="98" spans="1:14" s="179" customFormat="1" ht="38.25" x14ac:dyDescent="0.2">
      <c r="A98" s="52"/>
      <c r="B98" s="189" t="s">
        <v>0</v>
      </c>
      <c r="C98" s="122" t="s">
        <v>182</v>
      </c>
      <c r="D98" s="175">
        <v>1</v>
      </c>
      <c r="E98" s="140" t="s">
        <v>51</v>
      </c>
      <c r="F98" s="248">
        <v>0</v>
      </c>
      <c r="G98" s="248">
        <v>0</v>
      </c>
      <c r="H98" s="107">
        <f t="shared" ref="H98" si="147">SUM(F98:G98)*D98</f>
        <v>0</v>
      </c>
      <c r="I98" s="109">
        <f t="shared" ref="I98:I159" si="148">TRUNC(F98*(1+$K$4),2)</f>
        <v>0</v>
      </c>
      <c r="J98" s="109">
        <f t="shared" ref="J98:J159" si="149">TRUNC(G98*(1+$K$4),2)</f>
        <v>0</v>
      </c>
      <c r="K98" s="106">
        <f t="shared" si="146"/>
        <v>0</v>
      </c>
      <c r="L98" s="177"/>
      <c r="M98" s="178"/>
      <c r="N98" s="178"/>
    </row>
    <row r="99" spans="1:14" s="179" customFormat="1" x14ac:dyDescent="0.2">
      <c r="A99" s="52"/>
      <c r="B99" s="189" t="s">
        <v>20</v>
      </c>
      <c r="C99" s="122" t="s">
        <v>183</v>
      </c>
      <c r="D99" s="175"/>
      <c r="E99" s="140" t="s">
        <v>184</v>
      </c>
      <c r="F99" s="164"/>
      <c r="G99" s="164"/>
      <c r="H99" s="107"/>
      <c r="I99" s="109"/>
      <c r="J99" s="109"/>
      <c r="K99" s="106"/>
      <c r="L99" s="177"/>
      <c r="M99" s="178"/>
      <c r="N99" s="178"/>
    </row>
    <row r="100" spans="1:14" s="179" customFormat="1" x14ac:dyDescent="0.2">
      <c r="A100" s="52"/>
      <c r="B100" s="189" t="s">
        <v>185</v>
      </c>
      <c r="C100" s="122" t="s">
        <v>186</v>
      </c>
      <c r="D100" s="175">
        <v>13</v>
      </c>
      <c r="E100" s="140" t="s">
        <v>51</v>
      </c>
      <c r="F100" s="248">
        <v>0</v>
      </c>
      <c r="G100" s="248">
        <v>0</v>
      </c>
      <c r="H100" s="107">
        <f>SUM(F100:G100)*D100</f>
        <v>0</v>
      </c>
      <c r="I100" s="109">
        <f t="shared" si="148"/>
        <v>0</v>
      </c>
      <c r="J100" s="109">
        <f t="shared" si="149"/>
        <v>0</v>
      </c>
      <c r="K100" s="106">
        <f t="shared" si="146"/>
        <v>0</v>
      </c>
      <c r="L100" s="177"/>
      <c r="M100" s="178"/>
      <c r="N100" s="178"/>
    </row>
    <row r="101" spans="1:14" s="179" customFormat="1" x14ac:dyDescent="0.2">
      <c r="A101" s="52"/>
      <c r="B101" s="189" t="s">
        <v>187</v>
      </c>
      <c r="C101" s="122" t="s">
        <v>188</v>
      </c>
      <c r="D101" s="175">
        <v>7</v>
      </c>
      <c r="E101" s="140" t="s">
        <v>51</v>
      </c>
      <c r="F101" s="248">
        <v>0</v>
      </c>
      <c r="G101" s="248">
        <v>0</v>
      </c>
      <c r="H101" s="107">
        <f>SUM(F101:G101)*D101</f>
        <v>0</v>
      </c>
      <c r="I101" s="109">
        <f t="shared" si="148"/>
        <v>0</v>
      </c>
      <c r="J101" s="109">
        <f t="shared" si="149"/>
        <v>0</v>
      </c>
      <c r="K101" s="106">
        <f t="shared" si="146"/>
        <v>0</v>
      </c>
      <c r="L101" s="177"/>
      <c r="M101" s="178"/>
      <c r="N101" s="178"/>
    </row>
    <row r="102" spans="1:14" s="179" customFormat="1" ht="18" customHeight="1" x14ac:dyDescent="0.2">
      <c r="A102" s="52"/>
      <c r="B102" s="189" t="s">
        <v>189</v>
      </c>
      <c r="C102" s="122" t="s">
        <v>190</v>
      </c>
      <c r="D102" s="175">
        <v>2</v>
      </c>
      <c r="E102" s="140" t="s">
        <v>51</v>
      </c>
      <c r="F102" s="248">
        <v>0</v>
      </c>
      <c r="G102" s="248">
        <v>0</v>
      </c>
      <c r="H102" s="107">
        <f>SUM(F102:G102)*D102</f>
        <v>0</v>
      </c>
      <c r="I102" s="109">
        <f t="shared" si="148"/>
        <v>0</v>
      </c>
      <c r="J102" s="109">
        <f t="shared" si="149"/>
        <v>0</v>
      </c>
      <c r="K102" s="106">
        <f t="shared" si="146"/>
        <v>0</v>
      </c>
      <c r="L102" s="177"/>
      <c r="M102" s="178"/>
      <c r="N102" s="178"/>
    </row>
    <row r="103" spans="1:14" s="179" customFormat="1" ht="18" customHeight="1" x14ac:dyDescent="0.2">
      <c r="A103" s="52"/>
      <c r="B103" s="189" t="s">
        <v>191</v>
      </c>
      <c r="C103" s="122" t="s">
        <v>192</v>
      </c>
      <c r="D103" s="175">
        <v>1</v>
      </c>
      <c r="E103" s="140" t="s">
        <v>51</v>
      </c>
      <c r="F103" s="248">
        <v>0</v>
      </c>
      <c r="G103" s="248">
        <v>0</v>
      </c>
      <c r="H103" s="107">
        <f>SUM(F103:G103)*D103</f>
        <v>0</v>
      </c>
      <c r="I103" s="109">
        <f t="shared" si="148"/>
        <v>0</v>
      </c>
      <c r="J103" s="109">
        <f t="shared" si="149"/>
        <v>0</v>
      </c>
      <c r="K103" s="106">
        <f t="shared" si="146"/>
        <v>0</v>
      </c>
      <c r="L103" s="177"/>
      <c r="M103" s="178"/>
      <c r="N103" s="178"/>
    </row>
    <row r="104" spans="1:14" s="179" customFormat="1" x14ac:dyDescent="0.2">
      <c r="A104" s="52"/>
      <c r="B104" s="189" t="s">
        <v>168</v>
      </c>
      <c r="C104" s="122" t="s">
        <v>193</v>
      </c>
      <c r="D104" s="175"/>
      <c r="E104" s="140" t="s">
        <v>184</v>
      </c>
      <c r="F104" s="164"/>
      <c r="G104" s="164"/>
      <c r="H104" s="107"/>
      <c r="I104" s="109">
        <f t="shared" si="148"/>
        <v>0</v>
      </c>
      <c r="J104" s="109">
        <f t="shared" si="149"/>
        <v>0</v>
      </c>
      <c r="K104" s="106">
        <f t="shared" si="146"/>
        <v>0</v>
      </c>
      <c r="L104" s="177"/>
      <c r="M104" s="178"/>
      <c r="N104" s="178"/>
    </row>
    <row r="105" spans="1:14" s="179" customFormat="1" x14ac:dyDescent="0.2">
      <c r="A105" s="52"/>
      <c r="B105" s="189" t="s">
        <v>194</v>
      </c>
      <c r="C105" s="122" t="s">
        <v>195</v>
      </c>
      <c r="D105" s="175">
        <v>1</v>
      </c>
      <c r="E105" s="140" t="s">
        <v>51</v>
      </c>
      <c r="F105" s="248">
        <v>0</v>
      </c>
      <c r="G105" s="248">
        <v>0</v>
      </c>
      <c r="H105" s="107">
        <f>SUM(F105:G105)*D105</f>
        <v>0</v>
      </c>
      <c r="I105" s="109">
        <f t="shared" si="148"/>
        <v>0</v>
      </c>
      <c r="J105" s="109">
        <f t="shared" si="149"/>
        <v>0</v>
      </c>
      <c r="K105" s="106">
        <f t="shared" si="146"/>
        <v>0</v>
      </c>
      <c r="L105" s="177"/>
      <c r="M105" s="178"/>
      <c r="N105" s="178"/>
    </row>
    <row r="106" spans="1:14" s="179" customFormat="1" x14ac:dyDescent="0.2">
      <c r="A106" s="52"/>
      <c r="B106" s="189" t="s">
        <v>196</v>
      </c>
      <c r="C106" s="122" t="s">
        <v>197</v>
      </c>
      <c r="D106" s="175">
        <v>4</v>
      </c>
      <c r="E106" s="140" t="s">
        <v>51</v>
      </c>
      <c r="F106" s="248">
        <v>0</v>
      </c>
      <c r="G106" s="248">
        <v>0</v>
      </c>
      <c r="H106" s="107">
        <f>SUM(F106:G106)*D106</f>
        <v>0</v>
      </c>
      <c r="I106" s="109">
        <f t="shared" si="148"/>
        <v>0</v>
      </c>
      <c r="J106" s="109">
        <f t="shared" si="149"/>
        <v>0</v>
      </c>
      <c r="K106" s="106">
        <f t="shared" si="146"/>
        <v>0</v>
      </c>
      <c r="L106" s="177"/>
      <c r="M106" s="178"/>
      <c r="N106" s="178"/>
    </row>
    <row r="107" spans="1:14" s="179" customFormat="1" x14ac:dyDescent="0.2">
      <c r="A107" s="52"/>
      <c r="B107" s="189" t="s">
        <v>198</v>
      </c>
      <c r="C107" s="122" t="s">
        <v>199</v>
      </c>
      <c r="D107" s="175">
        <v>1</v>
      </c>
      <c r="E107" s="140" t="s">
        <v>51</v>
      </c>
      <c r="F107" s="248">
        <v>0</v>
      </c>
      <c r="G107" s="248">
        <v>0</v>
      </c>
      <c r="H107" s="107">
        <f>SUM(F107:G107)*D107</f>
        <v>0</v>
      </c>
      <c r="I107" s="109">
        <f t="shared" si="148"/>
        <v>0</v>
      </c>
      <c r="J107" s="109">
        <f t="shared" si="149"/>
        <v>0</v>
      </c>
      <c r="K107" s="106">
        <f t="shared" si="146"/>
        <v>0</v>
      </c>
      <c r="L107" s="177"/>
      <c r="M107" s="178"/>
      <c r="N107" s="178"/>
    </row>
    <row r="108" spans="1:14" s="179" customFormat="1" x14ac:dyDescent="0.2">
      <c r="A108" s="52"/>
      <c r="B108" s="189" t="s">
        <v>200</v>
      </c>
      <c r="C108" s="122" t="s">
        <v>201</v>
      </c>
      <c r="D108" s="175">
        <v>1</v>
      </c>
      <c r="E108" s="140" t="s">
        <v>51</v>
      </c>
      <c r="F108" s="248">
        <v>0</v>
      </c>
      <c r="G108" s="248">
        <v>0</v>
      </c>
      <c r="H108" s="107">
        <f>SUM(F108:G108)*D108</f>
        <v>0</v>
      </c>
      <c r="I108" s="109">
        <f t="shared" si="148"/>
        <v>0</v>
      </c>
      <c r="J108" s="109">
        <f t="shared" si="149"/>
        <v>0</v>
      </c>
      <c r="K108" s="106">
        <f t="shared" si="146"/>
        <v>0</v>
      </c>
      <c r="L108" s="177"/>
      <c r="M108" s="178"/>
      <c r="N108" s="178"/>
    </row>
    <row r="109" spans="1:14" s="179" customFormat="1" x14ac:dyDescent="0.2">
      <c r="A109" s="52"/>
      <c r="B109" s="189" t="s">
        <v>202</v>
      </c>
      <c r="C109" s="122" t="s">
        <v>203</v>
      </c>
      <c r="D109" s="175">
        <v>3</v>
      </c>
      <c r="E109" s="140" t="s">
        <v>51</v>
      </c>
      <c r="F109" s="248">
        <v>0</v>
      </c>
      <c r="G109" s="248">
        <v>0</v>
      </c>
      <c r="H109" s="107">
        <f t="shared" ref="H109:H115" si="150">SUM(F109:G109)*D109</f>
        <v>0</v>
      </c>
      <c r="I109" s="109">
        <f t="shared" si="148"/>
        <v>0</v>
      </c>
      <c r="J109" s="109">
        <f t="shared" si="149"/>
        <v>0</v>
      </c>
      <c r="K109" s="106">
        <f t="shared" si="146"/>
        <v>0</v>
      </c>
      <c r="L109" s="177"/>
      <c r="M109" s="178"/>
      <c r="N109" s="178"/>
    </row>
    <row r="110" spans="1:14" s="179" customFormat="1" x14ac:dyDescent="0.2">
      <c r="A110" s="52"/>
      <c r="B110" s="189" t="s">
        <v>204</v>
      </c>
      <c r="C110" s="122" t="s">
        <v>205</v>
      </c>
      <c r="D110" s="175">
        <v>1</v>
      </c>
      <c r="E110" s="140" t="s">
        <v>51</v>
      </c>
      <c r="F110" s="248">
        <v>0</v>
      </c>
      <c r="G110" s="248">
        <v>0</v>
      </c>
      <c r="H110" s="107">
        <f t="shared" si="150"/>
        <v>0</v>
      </c>
      <c r="I110" s="109">
        <f t="shared" si="148"/>
        <v>0</v>
      </c>
      <c r="J110" s="109">
        <f t="shared" si="149"/>
        <v>0</v>
      </c>
      <c r="K110" s="106">
        <f t="shared" si="146"/>
        <v>0</v>
      </c>
      <c r="L110" s="177"/>
      <c r="M110" s="178"/>
      <c r="N110" s="178"/>
    </row>
    <row r="111" spans="1:14" s="179" customFormat="1" x14ac:dyDescent="0.2">
      <c r="A111" s="52"/>
      <c r="B111" s="189" t="s">
        <v>206</v>
      </c>
      <c r="C111" s="122" t="s">
        <v>207</v>
      </c>
      <c r="D111" s="175">
        <v>4</v>
      </c>
      <c r="E111" s="140" t="s">
        <v>51</v>
      </c>
      <c r="F111" s="248">
        <v>0</v>
      </c>
      <c r="G111" s="248">
        <v>0</v>
      </c>
      <c r="H111" s="107">
        <f t="shared" si="150"/>
        <v>0</v>
      </c>
      <c r="I111" s="109">
        <f t="shared" si="148"/>
        <v>0</v>
      </c>
      <c r="J111" s="109">
        <f t="shared" si="149"/>
        <v>0</v>
      </c>
      <c r="K111" s="106">
        <f t="shared" si="146"/>
        <v>0</v>
      </c>
      <c r="L111" s="177"/>
      <c r="M111" s="178"/>
      <c r="N111" s="178"/>
    </row>
    <row r="112" spans="1:14" s="179" customFormat="1" x14ac:dyDescent="0.2">
      <c r="A112" s="52"/>
      <c r="B112" s="189" t="s">
        <v>208</v>
      </c>
      <c r="C112" s="122" t="s">
        <v>209</v>
      </c>
      <c r="D112" s="175">
        <v>100</v>
      </c>
      <c r="E112" s="140" t="s">
        <v>210</v>
      </c>
      <c r="F112" s="248">
        <v>0</v>
      </c>
      <c r="G112" s="248">
        <v>0</v>
      </c>
      <c r="H112" s="107">
        <f t="shared" si="150"/>
        <v>0</v>
      </c>
      <c r="I112" s="109">
        <f t="shared" si="148"/>
        <v>0</v>
      </c>
      <c r="J112" s="109">
        <f t="shared" si="149"/>
        <v>0</v>
      </c>
      <c r="K112" s="106">
        <f t="shared" si="146"/>
        <v>0</v>
      </c>
      <c r="L112" s="177"/>
      <c r="M112" s="178"/>
      <c r="N112" s="178"/>
    </row>
    <row r="113" spans="1:14" s="179" customFormat="1" x14ac:dyDescent="0.2">
      <c r="A113" s="52"/>
      <c r="B113" s="189" t="s">
        <v>211</v>
      </c>
      <c r="C113" s="122" t="s">
        <v>212</v>
      </c>
      <c r="D113" s="175">
        <v>1</v>
      </c>
      <c r="E113" s="140" t="s">
        <v>51</v>
      </c>
      <c r="F113" s="248">
        <v>0</v>
      </c>
      <c r="G113" s="248">
        <v>0</v>
      </c>
      <c r="H113" s="107">
        <f t="shared" si="150"/>
        <v>0</v>
      </c>
      <c r="I113" s="109">
        <f t="shared" si="148"/>
        <v>0</v>
      </c>
      <c r="J113" s="109">
        <f t="shared" si="149"/>
        <v>0</v>
      </c>
      <c r="K113" s="106">
        <f t="shared" si="146"/>
        <v>0</v>
      </c>
      <c r="L113" s="177"/>
      <c r="M113" s="178"/>
      <c r="N113" s="178"/>
    </row>
    <row r="114" spans="1:14" s="179" customFormat="1" x14ac:dyDescent="0.2">
      <c r="A114" s="52"/>
      <c r="B114" s="189" t="s">
        <v>213</v>
      </c>
      <c r="C114" s="122" t="s">
        <v>214</v>
      </c>
      <c r="D114" s="175">
        <v>27</v>
      </c>
      <c r="E114" s="140" t="s">
        <v>210</v>
      </c>
      <c r="F114" s="248">
        <v>0</v>
      </c>
      <c r="G114" s="248">
        <v>0</v>
      </c>
      <c r="H114" s="107">
        <f t="shared" si="150"/>
        <v>0</v>
      </c>
      <c r="I114" s="109">
        <f t="shared" si="148"/>
        <v>0</v>
      </c>
      <c r="J114" s="109">
        <f t="shared" si="149"/>
        <v>0</v>
      </c>
      <c r="K114" s="106">
        <f t="shared" si="146"/>
        <v>0</v>
      </c>
      <c r="L114" s="177"/>
      <c r="M114" s="178"/>
      <c r="N114" s="178"/>
    </row>
    <row r="115" spans="1:14" s="179" customFormat="1" x14ac:dyDescent="0.2">
      <c r="A115" s="52"/>
      <c r="B115" s="189" t="s">
        <v>215</v>
      </c>
      <c r="C115" s="122" t="s">
        <v>216</v>
      </c>
      <c r="D115" s="175">
        <v>4</v>
      </c>
      <c r="E115" s="140" t="s">
        <v>51</v>
      </c>
      <c r="F115" s="248">
        <v>0</v>
      </c>
      <c r="G115" s="248">
        <v>0</v>
      </c>
      <c r="H115" s="107">
        <f t="shared" si="150"/>
        <v>0</v>
      </c>
      <c r="I115" s="109">
        <f t="shared" si="148"/>
        <v>0</v>
      </c>
      <c r="J115" s="109">
        <f t="shared" si="149"/>
        <v>0</v>
      </c>
      <c r="K115" s="106">
        <f t="shared" si="146"/>
        <v>0</v>
      </c>
      <c r="L115" s="177"/>
      <c r="M115" s="178"/>
      <c r="N115" s="178"/>
    </row>
    <row r="116" spans="1:14" s="110" customFormat="1" x14ac:dyDescent="0.2">
      <c r="A116" s="18"/>
      <c r="B116" s="234">
        <v>2</v>
      </c>
      <c r="C116" s="17" t="s">
        <v>217</v>
      </c>
      <c r="D116" s="235"/>
      <c r="E116" s="14"/>
      <c r="F116" s="236"/>
      <c r="G116" s="236"/>
      <c r="H116" s="237"/>
      <c r="I116" s="109">
        <f t="shared" si="148"/>
        <v>0</v>
      </c>
      <c r="J116" s="109">
        <f t="shared" si="149"/>
        <v>0</v>
      </c>
      <c r="K116" s="237"/>
    </row>
    <row r="117" spans="1:14" s="179" customFormat="1" ht="38.25" x14ac:dyDescent="0.2">
      <c r="A117" s="52"/>
      <c r="B117" s="189" t="s">
        <v>47</v>
      </c>
      <c r="C117" s="122" t="s">
        <v>218</v>
      </c>
      <c r="D117" s="175">
        <v>6</v>
      </c>
      <c r="E117" s="140" t="s">
        <v>51</v>
      </c>
      <c r="F117" s="248">
        <v>0</v>
      </c>
      <c r="G117" s="248">
        <v>0</v>
      </c>
      <c r="H117" s="107">
        <f t="shared" ref="H117:H122" si="151">SUM(F117:G117)*D117</f>
        <v>0</v>
      </c>
      <c r="I117" s="109">
        <f t="shared" si="148"/>
        <v>0</v>
      </c>
      <c r="J117" s="109">
        <f t="shared" si="149"/>
        <v>0</v>
      </c>
      <c r="K117" s="106">
        <f t="shared" ref="K117:K155" si="152">SUM(I117:J117)*D117</f>
        <v>0</v>
      </c>
      <c r="L117" s="177"/>
      <c r="M117" s="178"/>
      <c r="N117" s="178"/>
    </row>
    <row r="118" spans="1:14" s="179" customFormat="1" ht="38.25" x14ac:dyDescent="0.2">
      <c r="A118" s="52"/>
      <c r="B118" s="189" t="s">
        <v>48</v>
      </c>
      <c r="C118" s="122" t="s">
        <v>219</v>
      </c>
      <c r="D118" s="175">
        <v>82</v>
      </c>
      <c r="E118" s="140" t="s">
        <v>51</v>
      </c>
      <c r="F118" s="248">
        <v>0</v>
      </c>
      <c r="G118" s="248">
        <v>0</v>
      </c>
      <c r="H118" s="107">
        <f t="shared" ref="H118:H121" si="153">SUM(F118:G118)*D118</f>
        <v>0</v>
      </c>
      <c r="I118" s="109">
        <f t="shared" si="148"/>
        <v>0</v>
      </c>
      <c r="J118" s="109">
        <f t="shared" si="149"/>
        <v>0</v>
      </c>
      <c r="K118" s="106">
        <f t="shared" si="152"/>
        <v>0</v>
      </c>
      <c r="L118" s="177"/>
      <c r="M118" s="178"/>
      <c r="N118" s="178"/>
    </row>
    <row r="119" spans="1:14" s="179" customFormat="1" ht="25.5" x14ac:dyDescent="0.2">
      <c r="A119" s="52"/>
      <c r="B119" s="189" t="s">
        <v>49</v>
      </c>
      <c r="C119" s="122" t="s">
        <v>220</v>
      </c>
      <c r="D119" s="175">
        <v>41</v>
      </c>
      <c r="E119" s="140" t="s">
        <v>51</v>
      </c>
      <c r="F119" s="248">
        <v>0</v>
      </c>
      <c r="G119" s="248">
        <v>0</v>
      </c>
      <c r="H119" s="107">
        <f t="shared" si="153"/>
        <v>0</v>
      </c>
      <c r="I119" s="109">
        <f t="shared" si="148"/>
        <v>0</v>
      </c>
      <c r="J119" s="109">
        <f t="shared" si="149"/>
        <v>0</v>
      </c>
      <c r="K119" s="106">
        <f t="shared" si="152"/>
        <v>0</v>
      </c>
      <c r="L119" s="177"/>
      <c r="M119" s="178"/>
      <c r="N119" s="178"/>
    </row>
    <row r="120" spans="1:14" s="179" customFormat="1" x14ac:dyDescent="0.2">
      <c r="A120" s="52"/>
      <c r="B120" s="189" t="s">
        <v>50</v>
      </c>
      <c r="C120" s="122" t="s">
        <v>221</v>
      </c>
      <c r="D120" s="175">
        <v>45</v>
      </c>
      <c r="E120" s="140" t="s">
        <v>210</v>
      </c>
      <c r="F120" s="248">
        <v>0</v>
      </c>
      <c r="G120" s="248">
        <v>0</v>
      </c>
      <c r="H120" s="107">
        <f t="shared" si="153"/>
        <v>0</v>
      </c>
      <c r="I120" s="109">
        <f t="shared" si="148"/>
        <v>0</v>
      </c>
      <c r="J120" s="109">
        <f t="shared" si="149"/>
        <v>0</v>
      </c>
      <c r="K120" s="106">
        <f t="shared" si="152"/>
        <v>0</v>
      </c>
      <c r="L120" s="177"/>
      <c r="M120" s="178"/>
      <c r="N120" s="178"/>
    </row>
    <row r="121" spans="1:14" s="179" customFormat="1" x14ac:dyDescent="0.2">
      <c r="A121" s="52"/>
      <c r="B121" s="189" t="s">
        <v>169</v>
      </c>
      <c r="C121" s="122" t="s">
        <v>222</v>
      </c>
      <c r="D121" s="175">
        <v>41</v>
      </c>
      <c r="E121" s="140" t="s">
        <v>223</v>
      </c>
      <c r="F121" s="248">
        <v>0</v>
      </c>
      <c r="G121" s="248">
        <v>0</v>
      </c>
      <c r="H121" s="107">
        <f t="shared" si="153"/>
        <v>0</v>
      </c>
      <c r="I121" s="109">
        <f t="shared" si="148"/>
        <v>0</v>
      </c>
      <c r="J121" s="109">
        <f t="shared" si="149"/>
        <v>0</v>
      </c>
      <c r="K121" s="106">
        <f t="shared" si="152"/>
        <v>0</v>
      </c>
      <c r="L121" s="177"/>
      <c r="M121" s="178"/>
      <c r="N121" s="178"/>
    </row>
    <row r="122" spans="1:14" s="179" customFormat="1" x14ac:dyDescent="0.2">
      <c r="A122" s="52"/>
      <c r="B122" s="189" t="s">
        <v>170</v>
      </c>
      <c r="C122" s="122" t="s">
        <v>224</v>
      </c>
      <c r="D122" s="175">
        <v>4</v>
      </c>
      <c r="E122" s="140" t="s">
        <v>51</v>
      </c>
      <c r="F122" s="248">
        <v>0</v>
      </c>
      <c r="G122" s="248">
        <v>0</v>
      </c>
      <c r="H122" s="107">
        <f t="shared" si="151"/>
        <v>0</v>
      </c>
      <c r="I122" s="109">
        <f t="shared" si="148"/>
        <v>0</v>
      </c>
      <c r="J122" s="109">
        <f t="shared" si="149"/>
        <v>0</v>
      </c>
      <c r="K122" s="106">
        <f t="shared" si="152"/>
        <v>0</v>
      </c>
      <c r="L122" s="177"/>
      <c r="M122" s="178"/>
      <c r="N122" s="178"/>
    </row>
    <row r="123" spans="1:14" s="179" customFormat="1" x14ac:dyDescent="0.2">
      <c r="A123" s="52"/>
      <c r="B123" s="189" t="s">
        <v>225</v>
      </c>
      <c r="C123" s="122" t="s">
        <v>226</v>
      </c>
      <c r="D123" s="175"/>
      <c r="E123" s="140"/>
      <c r="F123" s="164"/>
      <c r="G123" s="164"/>
      <c r="H123" s="107"/>
      <c r="I123" s="109">
        <f t="shared" si="148"/>
        <v>0</v>
      </c>
      <c r="J123" s="109">
        <f t="shared" si="149"/>
        <v>0</v>
      </c>
      <c r="K123" s="106"/>
      <c r="L123" s="177"/>
      <c r="M123" s="178"/>
      <c r="N123" s="178"/>
    </row>
    <row r="124" spans="1:14" s="179" customFormat="1" x14ac:dyDescent="0.2">
      <c r="A124" s="52"/>
      <c r="B124" s="189" t="s">
        <v>227</v>
      </c>
      <c r="C124" s="122" t="s">
        <v>228</v>
      </c>
      <c r="D124" s="175">
        <v>300</v>
      </c>
      <c r="E124" s="140" t="s">
        <v>210</v>
      </c>
      <c r="F124" s="248">
        <v>0</v>
      </c>
      <c r="G124" s="248">
        <v>0</v>
      </c>
      <c r="H124" s="107">
        <f>SUM(F124:G124)*D124</f>
        <v>0</v>
      </c>
      <c r="I124" s="109">
        <f t="shared" si="148"/>
        <v>0</v>
      </c>
      <c r="J124" s="109">
        <f t="shared" si="149"/>
        <v>0</v>
      </c>
      <c r="K124" s="106">
        <f t="shared" si="152"/>
        <v>0</v>
      </c>
      <c r="L124" s="177"/>
      <c r="M124" s="178"/>
      <c r="N124" s="178"/>
    </row>
    <row r="125" spans="1:14" s="179" customFormat="1" x14ac:dyDescent="0.2">
      <c r="A125" s="52"/>
      <c r="B125" s="189" t="s">
        <v>229</v>
      </c>
      <c r="C125" s="122" t="s">
        <v>230</v>
      </c>
      <c r="D125" s="175">
        <v>300</v>
      </c>
      <c r="E125" s="140" t="s">
        <v>210</v>
      </c>
      <c r="F125" s="248">
        <v>0</v>
      </c>
      <c r="G125" s="248">
        <v>0</v>
      </c>
      <c r="H125" s="107">
        <f>SUM(F125:G125)*D125</f>
        <v>0</v>
      </c>
      <c r="I125" s="109">
        <f t="shared" si="148"/>
        <v>0</v>
      </c>
      <c r="J125" s="109">
        <f t="shared" si="149"/>
        <v>0</v>
      </c>
      <c r="K125" s="106">
        <f t="shared" si="152"/>
        <v>0</v>
      </c>
      <c r="L125" s="177"/>
      <c r="M125" s="178"/>
      <c r="N125" s="178"/>
    </row>
    <row r="126" spans="1:14" s="179" customFormat="1" ht="25.5" x14ac:dyDescent="0.2">
      <c r="A126" s="52"/>
      <c r="B126" s="189" t="s">
        <v>231</v>
      </c>
      <c r="C126" s="122" t="s">
        <v>232</v>
      </c>
      <c r="D126" s="175">
        <v>34</v>
      </c>
      <c r="E126" s="140" t="s">
        <v>51</v>
      </c>
      <c r="F126" s="248">
        <v>0</v>
      </c>
      <c r="G126" s="248">
        <v>0</v>
      </c>
      <c r="H126" s="107">
        <f t="shared" ref="H126:H129" si="154">SUM(F126:G126)*D126</f>
        <v>0</v>
      </c>
      <c r="I126" s="109">
        <f t="shared" si="148"/>
        <v>0</v>
      </c>
      <c r="J126" s="109">
        <f t="shared" si="149"/>
        <v>0</v>
      </c>
      <c r="K126" s="106">
        <f t="shared" si="152"/>
        <v>0</v>
      </c>
      <c r="L126" s="177"/>
      <c r="M126" s="178"/>
      <c r="N126" s="178"/>
    </row>
    <row r="127" spans="1:14" s="179" customFormat="1" ht="25.5" x14ac:dyDescent="0.2">
      <c r="A127" s="52"/>
      <c r="B127" s="189" t="s">
        <v>233</v>
      </c>
      <c r="C127" s="122" t="s">
        <v>234</v>
      </c>
      <c r="D127" s="175">
        <v>34</v>
      </c>
      <c r="E127" s="140" t="s">
        <v>51</v>
      </c>
      <c r="F127" s="248">
        <v>0</v>
      </c>
      <c r="G127" s="248">
        <v>0</v>
      </c>
      <c r="H127" s="107">
        <f t="shared" si="154"/>
        <v>0</v>
      </c>
      <c r="I127" s="109">
        <f t="shared" si="148"/>
        <v>0</v>
      </c>
      <c r="J127" s="109">
        <f t="shared" si="149"/>
        <v>0</v>
      </c>
      <c r="K127" s="106">
        <f t="shared" si="152"/>
        <v>0</v>
      </c>
      <c r="L127" s="177"/>
      <c r="M127" s="178"/>
      <c r="N127" s="178"/>
    </row>
    <row r="128" spans="1:14" s="179" customFormat="1" ht="25.5" x14ac:dyDescent="0.2">
      <c r="A128" s="52"/>
      <c r="B128" s="189" t="s">
        <v>235</v>
      </c>
      <c r="C128" s="122" t="s">
        <v>236</v>
      </c>
      <c r="D128" s="175">
        <v>15</v>
      </c>
      <c r="E128" s="140" t="s">
        <v>51</v>
      </c>
      <c r="F128" s="248">
        <v>0</v>
      </c>
      <c r="G128" s="248">
        <v>0</v>
      </c>
      <c r="H128" s="107">
        <f t="shared" si="154"/>
        <v>0</v>
      </c>
      <c r="I128" s="109">
        <f t="shared" si="148"/>
        <v>0</v>
      </c>
      <c r="J128" s="109">
        <f t="shared" si="149"/>
        <v>0</v>
      </c>
      <c r="K128" s="106">
        <f t="shared" si="152"/>
        <v>0</v>
      </c>
      <c r="L128" s="177"/>
      <c r="M128" s="178"/>
      <c r="N128" s="178"/>
    </row>
    <row r="129" spans="1:14" s="179" customFormat="1" ht="25.5" x14ac:dyDescent="0.2">
      <c r="A129" s="52"/>
      <c r="B129" s="189" t="s">
        <v>237</v>
      </c>
      <c r="C129" s="122" t="s">
        <v>238</v>
      </c>
      <c r="D129" s="175">
        <v>15</v>
      </c>
      <c r="E129" s="140" t="s">
        <v>51</v>
      </c>
      <c r="F129" s="248">
        <v>0</v>
      </c>
      <c r="G129" s="248">
        <v>0</v>
      </c>
      <c r="H129" s="107">
        <f t="shared" si="154"/>
        <v>0</v>
      </c>
      <c r="I129" s="109">
        <f t="shared" si="148"/>
        <v>0</v>
      </c>
      <c r="J129" s="109">
        <f t="shared" si="149"/>
        <v>0</v>
      </c>
      <c r="K129" s="106">
        <f t="shared" si="152"/>
        <v>0</v>
      </c>
      <c r="L129" s="177"/>
      <c r="M129" s="178"/>
      <c r="N129" s="178"/>
    </row>
    <row r="130" spans="1:14" s="179" customFormat="1" ht="25.5" x14ac:dyDescent="0.2">
      <c r="A130" s="52"/>
      <c r="B130" s="189" t="s">
        <v>239</v>
      </c>
      <c r="C130" s="122" t="s">
        <v>240</v>
      </c>
      <c r="D130" s="175">
        <v>4</v>
      </c>
      <c r="E130" s="140" t="s">
        <v>51</v>
      </c>
      <c r="F130" s="248">
        <v>0</v>
      </c>
      <c r="G130" s="248">
        <v>0</v>
      </c>
      <c r="H130" s="107">
        <f t="shared" ref="H130:H131" si="155">SUM(F130:G130)*D130</f>
        <v>0</v>
      </c>
      <c r="I130" s="109">
        <f t="shared" si="148"/>
        <v>0</v>
      </c>
      <c r="J130" s="109">
        <f t="shared" si="149"/>
        <v>0</v>
      </c>
      <c r="K130" s="106">
        <f t="shared" si="152"/>
        <v>0</v>
      </c>
      <c r="L130" s="177"/>
      <c r="M130" s="178"/>
      <c r="N130" s="178"/>
    </row>
    <row r="131" spans="1:14" s="179" customFormat="1" ht="25.5" x14ac:dyDescent="0.2">
      <c r="A131" s="52"/>
      <c r="B131" s="189" t="s">
        <v>241</v>
      </c>
      <c r="C131" s="122" t="s">
        <v>242</v>
      </c>
      <c r="D131" s="175">
        <v>4</v>
      </c>
      <c r="E131" s="140" t="s">
        <v>51</v>
      </c>
      <c r="F131" s="248">
        <v>0</v>
      </c>
      <c r="G131" s="248">
        <v>0</v>
      </c>
      <c r="H131" s="107">
        <f t="shared" si="155"/>
        <v>0</v>
      </c>
      <c r="I131" s="109">
        <f t="shared" si="148"/>
        <v>0</v>
      </c>
      <c r="J131" s="109">
        <f t="shared" si="149"/>
        <v>0</v>
      </c>
      <c r="K131" s="106">
        <f t="shared" si="152"/>
        <v>0</v>
      </c>
      <c r="L131" s="177"/>
      <c r="M131" s="178"/>
      <c r="N131" s="178"/>
    </row>
    <row r="132" spans="1:14" s="179" customFormat="1" x14ac:dyDescent="0.2">
      <c r="A132" s="52"/>
      <c r="B132" s="189" t="s">
        <v>243</v>
      </c>
      <c r="C132" s="122" t="s">
        <v>244</v>
      </c>
      <c r="D132" s="175">
        <v>1</v>
      </c>
      <c r="E132" s="140" t="s">
        <v>51</v>
      </c>
      <c r="F132" s="248">
        <v>0</v>
      </c>
      <c r="G132" s="248">
        <v>0</v>
      </c>
      <c r="H132" s="107">
        <f>SUM(F132:G132)*D132</f>
        <v>0</v>
      </c>
      <c r="I132" s="109">
        <f t="shared" si="148"/>
        <v>0</v>
      </c>
      <c r="J132" s="109">
        <f t="shared" si="149"/>
        <v>0</v>
      </c>
      <c r="K132" s="106">
        <f t="shared" si="152"/>
        <v>0</v>
      </c>
      <c r="L132" s="177"/>
      <c r="M132" s="178"/>
      <c r="N132" s="178"/>
    </row>
    <row r="133" spans="1:14" s="179" customFormat="1" x14ac:dyDescent="0.2">
      <c r="A133" s="52"/>
      <c r="B133" s="189" t="s">
        <v>245</v>
      </c>
      <c r="C133" s="122" t="s">
        <v>246</v>
      </c>
      <c r="D133" s="175">
        <v>2</v>
      </c>
      <c r="E133" s="140" t="s">
        <v>51</v>
      </c>
      <c r="F133" s="248">
        <v>0</v>
      </c>
      <c r="G133" s="248">
        <v>0</v>
      </c>
      <c r="H133" s="107">
        <f>SUM(F133:G133)*D133</f>
        <v>0</v>
      </c>
      <c r="I133" s="109">
        <f t="shared" si="148"/>
        <v>0</v>
      </c>
      <c r="J133" s="109">
        <f t="shared" si="149"/>
        <v>0</v>
      </c>
      <c r="K133" s="106">
        <f t="shared" si="152"/>
        <v>0</v>
      </c>
      <c r="L133" s="177"/>
      <c r="M133" s="178"/>
      <c r="N133" s="178"/>
    </row>
    <row r="134" spans="1:14" s="179" customFormat="1" x14ac:dyDescent="0.2">
      <c r="A134" s="52"/>
      <c r="B134" s="189" t="s">
        <v>247</v>
      </c>
      <c r="C134" s="122" t="s">
        <v>248</v>
      </c>
      <c r="D134" s="175">
        <v>2</v>
      </c>
      <c r="E134" s="140" t="s">
        <v>51</v>
      </c>
      <c r="F134" s="248">
        <v>0</v>
      </c>
      <c r="G134" s="248">
        <v>0</v>
      </c>
      <c r="H134" s="107">
        <f>SUM(F134:G134)*D134</f>
        <v>0</v>
      </c>
      <c r="I134" s="109">
        <f t="shared" si="148"/>
        <v>0</v>
      </c>
      <c r="J134" s="109">
        <f t="shared" si="149"/>
        <v>0</v>
      </c>
      <c r="K134" s="106">
        <f t="shared" si="152"/>
        <v>0</v>
      </c>
      <c r="L134" s="177"/>
      <c r="M134" s="178"/>
      <c r="N134" s="178"/>
    </row>
    <row r="135" spans="1:14" s="179" customFormat="1" x14ac:dyDescent="0.2">
      <c r="A135" s="52"/>
      <c r="B135" s="189" t="s">
        <v>249</v>
      </c>
      <c r="C135" s="122" t="s">
        <v>250</v>
      </c>
      <c r="D135" s="175"/>
      <c r="E135" s="140"/>
      <c r="F135" s="164"/>
      <c r="G135" s="164"/>
      <c r="H135" s="107"/>
      <c r="I135" s="109">
        <f t="shared" si="148"/>
        <v>0</v>
      </c>
      <c r="J135" s="109">
        <f t="shared" si="149"/>
        <v>0</v>
      </c>
      <c r="K135" s="106"/>
      <c r="L135" s="177"/>
      <c r="M135" s="178"/>
      <c r="N135" s="178"/>
    </row>
    <row r="136" spans="1:14" s="179" customFormat="1" x14ac:dyDescent="0.2">
      <c r="A136" s="52"/>
      <c r="B136" s="189" t="s">
        <v>251</v>
      </c>
      <c r="C136" s="122" t="s">
        <v>252</v>
      </c>
      <c r="D136" s="175">
        <v>7</v>
      </c>
      <c r="E136" s="140" t="s">
        <v>51</v>
      </c>
      <c r="F136" s="248">
        <v>0</v>
      </c>
      <c r="G136" s="248">
        <v>0</v>
      </c>
      <c r="H136" s="107">
        <f t="shared" ref="H136:H138" si="156">SUM(F136:G136)*D136</f>
        <v>0</v>
      </c>
      <c r="I136" s="109">
        <f t="shared" si="148"/>
        <v>0</v>
      </c>
      <c r="J136" s="109">
        <f t="shared" si="149"/>
        <v>0</v>
      </c>
      <c r="K136" s="106">
        <f t="shared" si="152"/>
        <v>0</v>
      </c>
      <c r="L136" s="177"/>
      <c r="M136" s="178"/>
      <c r="N136" s="178"/>
    </row>
    <row r="137" spans="1:14" s="179" customFormat="1" x14ac:dyDescent="0.2">
      <c r="A137" s="52"/>
      <c r="B137" s="189" t="s">
        <v>253</v>
      </c>
      <c r="C137" s="122" t="s">
        <v>254</v>
      </c>
      <c r="D137" s="175">
        <v>4</v>
      </c>
      <c r="E137" s="140" t="s">
        <v>51</v>
      </c>
      <c r="F137" s="248">
        <v>0</v>
      </c>
      <c r="G137" s="248">
        <v>0</v>
      </c>
      <c r="H137" s="107">
        <f t="shared" si="156"/>
        <v>0</v>
      </c>
      <c r="I137" s="109">
        <f t="shared" si="148"/>
        <v>0</v>
      </c>
      <c r="J137" s="109">
        <f t="shared" si="149"/>
        <v>0</v>
      </c>
      <c r="K137" s="106">
        <f t="shared" si="152"/>
        <v>0</v>
      </c>
      <c r="L137" s="177"/>
      <c r="M137" s="178"/>
      <c r="N137" s="178"/>
    </row>
    <row r="138" spans="1:14" s="179" customFormat="1" x14ac:dyDescent="0.2">
      <c r="A138" s="52"/>
      <c r="B138" s="189" t="s">
        <v>255</v>
      </c>
      <c r="C138" s="122" t="s">
        <v>256</v>
      </c>
      <c r="D138" s="175">
        <v>11</v>
      </c>
      <c r="E138" s="140" t="s">
        <v>51</v>
      </c>
      <c r="F138" s="248">
        <v>0</v>
      </c>
      <c r="G138" s="248">
        <v>0</v>
      </c>
      <c r="H138" s="107">
        <f t="shared" si="156"/>
        <v>0</v>
      </c>
      <c r="I138" s="109">
        <f t="shared" si="148"/>
        <v>0</v>
      </c>
      <c r="J138" s="109">
        <f t="shared" si="149"/>
        <v>0</v>
      </c>
      <c r="K138" s="106">
        <f t="shared" si="152"/>
        <v>0</v>
      </c>
      <c r="L138" s="177"/>
      <c r="M138" s="178"/>
      <c r="N138" s="178"/>
    </row>
    <row r="139" spans="1:14" s="179" customFormat="1" x14ac:dyDescent="0.2">
      <c r="A139" s="52"/>
      <c r="B139" s="189" t="s">
        <v>257</v>
      </c>
      <c r="C139" s="122" t="s">
        <v>258</v>
      </c>
      <c r="D139" s="175"/>
      <c r="E139" s="140"/>
      <c r="F139" s="164"/>
      <c r="G139" s="164"/>
      <c r="H139" s="107"/>
      <c r="I139" s="109">
        <f t="shared" si="148"/>
        <v>0</v>
      </c>
      <c r="J139" s="109">
        <f t="shared" si="149"/>
        <v>0</v>
      </c>
      <c r="K139" s="106"/>
      <c r="L139" s="177"/>
      <c r="M139" s="178"/>
      <c r="N139" s="178"/>
    </row>
    <row r="140" spans="1:14" s="179" customFormat="1" x14ac:dyDescent="0.2">
      <c r="A140" s="52"/>
      <c r="B140" s="189" t="s">
        <v>259</v>
      </c>
      <c r="C140" s="122" t="s">
        <v>260</v>
      </c>
      <c r="D140" s="175">
        <v>10</v>
      </c>
      <c r="E140" s="140" t="s">
        <v>51</v>
      </c>
      <c r="F140" s="248">
        <v>0</v>
      </c>
      <c r="G140" s="248">
        <v>0</v>
      </c>
      <c r="H140" s="107">
        <f>SUM(F140:G140)*D140</f>
        <v>0</v>
      </c>
      <c r="I140" s="109">
        <f t="shared" si="148"/>
        <v>0</v>
      </c>
      <c r="J140" s="109">
        <f t="shared" si="149"/>
        <v>0</v>
      </c>
      <c r="K140" s="106">
        <f t="shared" si="152"/>
        <v>0</v>
      </c>
      <c r="L140" s="177"/>
      <c r="M140" s="178"/>
      <c r="N140" s="178"/>
    </row>
    <row r="141" spans="1:14" s="179" customFormat="1" x14ac:dyDescent="0.2">
      <c r="A141" s="52"/>
      <c r="B141" s="189" t="s">
        <v>261</v>
      </c>
      <c r="C141" s="122" t="s">
        <v>262</v>
      </c>
      <c r="D141" s="175">
        <v>6</v>
      </c>
      <c r="E141" s="140" t="s">
        <v>51</v>
      </c>
      <c r="F141" s="248">
        <v>0</v>
      </c>
      <c r="G141" s="248">
        <v>0</v>
      </c>
      <c r="H141" s="107">
        <f>SUM(F141:G141)*D141</f>
        <v>0</v>
      </c>
      <c r="I141" s="109">
        <f t="shared" si="148"/>
        <v>0</v>
      </c>
      <c r="J141" s="109">
        <f t="shared" si="149"/>
        <v>0</v>
      </c>
      <c r="K141" s="106">
        <f t="shared" si="152"/>
        <v>0</v>
      </c>
      <c r="L141" s="177"/>
      <c r="M141" s="178"/>
      <c r="N141" s="178"/>
    </row>
    <row r="142" spans="1:14" s="179" customFormat="1" x14ac:dyDescent="0.2">
      <c r="A142" s="52"/>
      <c r="B142" s="189" t="s">
        <v>263</v>
      </c>
      <c r="C142" s="122" t="s">
        <v>264</v>
      </c>
      <c r="D142" s="175">
        <v>12</v>
      </c>
      <c r="E142" s="140" t="s">
        <v>51</v>
      </c>
      <c r="F142" s="248">
        <v>0</v>
      </c>
      <c r="G142" s="248">
        <v>0</v>
      </c>
      <c r="H142" s="107">
        <f>SUM(F142:G142)*D142</f>
        <v>0</v>
      </c>
      <c r="I142" s="109">
        <f t="shared" si="148"/>
        <v>0</v>
      </c>
      <c r="J142" s="109">
        <f t="shared" si="149"/>
        <v>0</v>
      </c>
      <c r="K142" s="106">
        <f t="shared" si="152"/>
        <v>0</v>
      </c>
      <c r="L142" s="177"/>
      <c r="M142" s="178"/>
      <c r="N142" s="178"/>
    </row>
    <row r="143" spans="1:14" s="179" customFormat="1" x14ac:dyDescent="0.2">
      <c r="A143" s="52"/>
      <c r="B143" s="189" t="s">
        <v>265</v>
      </c>
      <c r="C143" s="122" t="s">
        <v>266</v>
      </c>
      <c r="D143" s="175"/>
      <c r="E143" s="140"/>
      <c r="F143" s="164"/>
      <c r="G143" s="164"/>
      <c r="H143" s="107"/>
      <c r="I143" s="109">
        <f t="shared" si="148"/>
        <v>0</v>
      </c>
      <c r="J143" s="109">
        <f t="shared" si="149"/>
        <v>0</v>
      </c>
      <c r="K143" s="106"/>
      <c r="L143" s="177"/>
      <c r="M143" s="178"/>
      <c r="N143" s="178"/>
    </row>
    <row r="144" spans="1:14" s="179" customFormat="1" x14ac:dyDescent="0.2">
      <c r="A144" s="52"/>
      <c r="B144" s="189" t="s">
        <v>267</v>
      </c>
      <c r="C144" s="122" t="s">
        <v>260</v>
      </c>
      <c r="D144" s="175">
        <v>12</v>
      </c>
      <c r="E144" s="140" t="s">
        <v>210</v>
      </c>
      <c r="F144" s="248">
        <v>0</v>
      </c>
      <c r="G144" s="248">
        <v>0</v>
      </c>
      <c r="H144" s="107">
        <f t="shared" ref="H144:H155" si="157">SUM(F144:G144)*D144</f>
        <v>0</v>
      </c>
      <c r="I144" s="109">
        <f t="shared" si="148"/>
        <v>0</v>
      </c>
      <c r="J144" s="109">
        <f t="shared" si="149"/>
        <v>0</v>
      </c>
      <c r="K144" s="106">
        <f t="shared" si="152"/>
        <v>0</v>
      </c>
      <c r="L144" s="177"/>
      <c r="M144" s="178"/>
      <c r="N144" s="178"/>
    </row>
    <row r="145" spans="1:14" s="179" customFormat="1" x14ac:dyDescent="0.2">
      <c r="A145" s="52"/>
      <c r="B145" s="189" t="s">
        <v>268</v>
      </c>
      <c r="C145" s="122" t="s">
        <v>262</v>
      </c>
      <c r="D145" s="175">
        <v>12</v>
      </c>
      <c r="E145" s="140" t="s">
        <v>210</v>
      </c>
      <c r="F145" s="248">
        <v>0</v>
      </c>
      <c r="G145" s="248">
        <v>0</v>
      </c>
      <c r="H145" s="107">
        <f t="shared" si="157"/>
        <v>0</v>
      </c>
      <c r="I145" s="109">
        <f t="shared" si="148"/>
        <v>0</v>
      </c>
      <c r="J145" s="109">
        <f t="shared" si="149"/>
        <v>0</v>
      </c>
      <c r="K145" s="106">
        <f t="shared" si="152"/>
        <v>0</v>
      </c>
      <c r="L145" s="177"/>
      <c r="M145" s="178"/>
      <c r="N145" s="178"/>
    </row>
    <row r="146" spans="1:14" s="179" customFormat="1" x14ac:dyDescent="0.2">
      <c r="A146" s="52"/>
      <c r="B146" s="189" t="s">
        <v>269</v>
      </c>
      <c r="C146" s="122" t="s">
        <v>270</v>
      </c>
      <c r="D146" s="175">
        <v>12</v>
      </c>
      <c r="E146" s="140" t="s">
        <v>210</v>
      </c>
      <c r="F146" s="248">
        <v>0</v>
      </c>
      <c r="G146" s="248">
        <v>0</v>
      </c>
      <c r="H146" s="107">
        <f t="shared" si="157"/>
        <v>0</v>
      </c>
      <c r="I146" s="109">
        <f t="shared" si="148"/>
        <v>0</v>
      </c>
      <c r="J146" s="109">
        <f t="shared" si="149"/>
        <v>0</v>
      </c>
      <c r="K146" s="106">
        <f t="shared" si="152"/>
        <v>0</v>
      </c>
      <c r="L146" s="177"/>
      <c r="M146" s="178"/>
      <c r="N146" s="178"/>
    </row>
    <row r="147" spans="1:14" s="179" customFormat="1" x14ac:dyDescent="0.2">
      <c r="A147" s="52"/>
      <c r="B147" s="189" t="s">
        <v>271</v>
      </c>
      <c r="C147" s="122" t="s">
        <v>272</v>
      </c>
      <c r="D147" s="175">
        <v>12</v>
      </c>
      <c r="E147" s="140" t="s">
        <v>210</v>
      </c>
      <c r="F147" s="248">
        <v>0</v>
      </c>
      <c r="G147" s="248">
        <v>0</v>
      </c>
      <c r="H147" s="107">
        <f t="shared" si="157"/>
        <v>0</v>
      </c>
      <c r="I147" s="109">
        <f t="shared" si="148"/>
        <v>0</v>
      </c>
      <c r="J147" s="109">
        <f t="shared" si="149"/>
        <v>0</v>
      </c>
      <c r="K147" s="106">
        <f t="shared" si="152"/>
        <v>0</v>
      </c>
      <c r="L147" s="177"/>
      <c r="M147" s="178"/>
      <c r="N147" s="178"/>
    </row>
    <row r="148" spans="1:14" s="179" customFormat="1" x14ac:dyDescent="0.2">
      <c r="A148" s="52"/>
      <c r="B148" s="189" t="s">
        <v>273</v>
      </c>
      <c r="C148" s="122" t="s">
        <v>274</v>
      </c>
      <c r="D148" s="175">
        <v>4</v>
      </c>
      <c r="E148" s="140" t="s">
        <v>51</v>
      </c>
      <c r="F148" s="248">
        <v>0</v>
      </c>
      <c r="G148" s="248">
        <v>0</v>
      </c>
      <c r="H148" s="107">
        <f t="shared" si="157"/>
        <v>0</v>
      </c>
      <c r="I148" s="109">
        <f t="shared" si="148"/>
        <v>0</v>
      </c>
      <c r="J148" s="109">
        <f t="shared" si="149"/>
        <v>0</v>
      </c>
      <c r="K148" s="106">
        <f t="shared" si="152"/>
        <v>0</v>
      </c>
      <c r="L148" s="177"/>
      <c r="M148" s="178"/>
      <c r="N148" s="178"/>
    </row>
    <row r="149" spans="1:14" s="179" customFormat="1" x14ac:dyDescent="0.2">
      <c r="A149" s="52"/>
      <c r="B149" s="189" t="s">
        <v>275</v>
      </c>
      <c r="C149" s="122" t="s">
        <v>276</v>
      </c>
      <c r="D149" s="175">
        <v>2</v>
      </c>
      <c r="E149" s="140" t="s">
        <v>51</v>
      </c>
      <c r="F149" s="248">
        <v>0</v>
      </c>
      <c r="G149" s="248">
        <v>0</v>
      </c>
      <c r="H149" s="107">
        <f t="shared" si="157"/>
        <v>0</v>
      </c>
      <c r="I149" s="109">
        <f t="shared" si="148"/>
        <v>0</v>
      </c>
      <c r="J149" s="109">
        <f t="shared" si="149"/>
        <v>0</v>
      </c>
      <c r="K149" s="106">
        <f t="shared" si="152"/>
        <v>0</v>
      </c>
      <c r="L149" s="177"/>
      <c r="M149" s="178"/>
      <c r="N149" s="178"/>
    </row>
    <row r="150" spans="1:14" s="179" customFormat="1" x14ac:dyDescent="0.2">
      <c r="A150" s="52"/>
      <c r="B150" s="189" t="s">
        <v>277</v>
      </c>
      <c r="C150" s="122" t="s">
        <v>278</v>
      </c>
      <c r="D150" s="175">
        <v>4</v>
      </c>
      <c r="E150" s="140" t="s">
        <v>51</v>
      </c>
      <c r="F150" s="248">
        <v>0</v>
      </c>
      <c r="G150" s="248">
        <v>0</v>
      </c>
      <c r="H150" s="107">
        <f t="shared" si="157"/>
        <v>0</v>
      </c>
      <c r="I150" s="109">
        <f t="shared" si="148"/>
        <v>0</v>
      </c>
      <c r="J150" s="109">
        <f t="shared" si="149"/>
        <v>0</v>
      </c>
      <c r="K150" s="106">
        <f t="shared" si="152"/>
        <v>0</v>
      </c>
      <c r="L150" s="177"/>
      <c r="M150" s="178"/>
      <c r="N150" s="178"/>
    </row>
    <row r="151" spans="1:14" s="179" customFormat="1" x14ac:dyDescent="0.2">
      <c r="A151" s="52"/>
      <c r="B151" s="189" t="s">
        <v>279</v>
      </c>
      <c r="C151" s="122" t="s">
        <v>280</v>
      </c>
      <c r="D151" s="175">
        <v>3</v>
      </c>
      <c r="E151" s="140" t="s">
        <v>51</v>
      </c>
      <c r="F151" s="248">
        <v>0</v>
      </c>
      <c r="G151" s="248">
        <v>0</v>
      </c>
      <c r="H151" s="107">
        <f t="shared" si="157"/>
        <v>0</v>
      </c>
      <c r="I151" s="109">
        <f t="shared" si="148"/>
        <v>0</v>
      </c>
      <c r="J151" s="109">
        <f t="shared" si="149"/>
        <v>0</v>
      </c>
      <c r="K151" s="106">
        <f t="shared" si="152"/>
        <v>0</v>
      </c>
      <c r="L151" s="177"/>
      <c r="M151" s="178"/>
      <c r="N151" s="178"/>
    </row>
    <row r="152" spans="1:14" s="179" customFormat="1" x14ac:dyDescent="0.2">
      <c r="A152" s="52"/>
      <c r="B152" s="189" t="s">
        <v>281</v>
      </c>
      <c r="C152" s="122" t="s">
        <v>221</v>
      </c>
      <c r="D152" s="175">
        <v>15</v>
      </c>
      <c r="E152" s="140" t="s">
        <v>210</v>
      </c>
      <c r="F152" s="248">
        <v>0</v>
      </c>
      <c r="G152" s="248">
        <v>0</v>
      </c>
      <c r="H152" s="107">
        <f t="shared" si="157"/>
        <v>0</v>
      </c>
      <c r="I152" s="109">
        <f t="shared" si="148"/>
        <v>0</v>
      </c>
      <c r="J152" s="109">
        <f t="shared" si="149"/>
        <v>0</v>
      </c>
      <c r="K152" s="106">
        <f t="shared" si="152"/>
        <v>0</v>
      </c>
      <c r="L152" s="177"/>
      <c r="M152" s="178"/>
      <c r="N152" s="178"/>
    </row>
    <row r="153" spans="1:14" s="179" customFormat="1" x14ac:dyDescent="0.2">
      <c r="A153" s="52"/>
      <c r="B153" s="189" t="s">
        <v>282</v>
      </c>
      <c r="C153" s="122" t="s">
        <v>222</v>
      </c>
      <c r="D153" s="175">
        <v>10</v>
      </c>
      <c r="E153" s="140" t="s">
        <v>223</v>
      </c>
      <c r="F153" s="248">
        <v>0</v>
      </c>
      <c r="G153" s="248">
        <v>0</v>
      </c>
      <c r="H153" s="107">
        <f t="shared" si="157"/>
        <v>0</v>
      </c>
      <c r="I153" s="109">
        <f t="shared" si="148"/>
        <v>0</v>
      </c>
      <c r="J153" s="109">
        <f t="shared" si="149"/>
        <v>0</v>
      </c>
      <c r="K153" s="106">
        <f t="shared" si="152"/>
        <v>0</v>
      </c>
      <c r="L153" s="177"/>
      <c r="M153" s="178"/>
      <c r="N153" s="178"/>
    </row>
    <row r="154" spans="1:14" s="179" customFormat="1" x14ac:dyDescent="0.2">
      <c r="A154" s="52"/>
      <c r="B154" s="189" t="s">
        <v>283</v>
      </c>
      <c r="C154" s="122" t="s">
        <v>284</v>
      </c>
      <c r="D154" s="175">
        <v>2</v>
      </c>
      <c r="E154" s="140" t="s">
        <v>51</v>
      </c>
      <c r="F154" s="248">
        <v>0</v>
      </c>
      <c r="G154" s="248">
        <v>0</v>
      </c>
      <c r="H154" s="107">
        <f t="shared" si="157"/>
        <v>0</v>
      </c>
      <c r="I154" s="109">
        <f t="shared" si="148"/>
        <v>0</v>
      </c>
      <c r="J154" s="109">
        <f t="shared" si="149"/>
        <v>0</v>
      </c>
      <c r="K154" s="106">
        <f t="shared" si="152"/>
        <v>0</v>
      </c>
      <c r="L154" s="177"/>
      <c r="M154" s="178"/>
      <c r="N154" s="178"/>
    </row>
    <row r="155" spans="1:14" s="179" customFormat="1" x14ac:dyDescent="0.2">
      <c r="A155" s="52"/>
      <c r="B155" s="189" t="s">
        <v>285</v>
      </c>
      <c r="C155" s="122" t="s">
        <v>286</v>
      </c>
      <c r="D155" s="175">
        <v>1</v>
      </c>
      <c r="E155" s="140" t="s">
        <v>51</v>
      </c>
      <c r="F155" s="248">
        <v>0</v>
      </c>
      <c r="G155" s="248">
        <v>0</v>
      </c>
      <c r="H155" s="107">
        <f t="shared" si="157"/>
        <v>0</v>
      </c>
      <c r="I155" s="109">
        <f t="shared" si="148"/>
        <v>0</v>
      </c>
      <c r="J155" s="109">
        <f t="shared" si="149"/>
        <v>0</v>
      </c>
      <c r="K155" s="106">
        <f t="shared" si="152"/>
        <v>0</v>
      </c>
      <c r="L155" s="177"/>
      <c r="M155" s="178"/>
      <c r="N155" s="178"/>
    </row>
    <row r="156" spans="1:14" s="110" customFormat="1" x14ac:dyDescent="0.2">
      <c r="A156" s="18"/>
      <c r="B156" s="234">
        <v>3</v>
      </c>
      <c r="C156" s="17" t="s">
        <v>287</v>
      </c>
      <c r="D156" s="235"/>
      <c r="E156" s="14"/>
      <c r="F156" s="238"/>
      <c r="G156" s="238"/>
      <c r="H156" s="115"/>
      <c r="I156" s="109">
        <f t="shared" si="148"/>
        <v>0</v>
      </c>
      <c r="J156" s="109">
        <f t="shared" si="149"/>
        <v>0</v>
      </c>
      <c r="K156" s="51"/>
    </row>
    <row r="157" spans="1:14" s="179" customFormat="1" ht="25.5" x14ac:dyDescent="0.2">
      <c r="A157" s="52"/>
      <c r="B157" s="189" t="s">
        <v>288</v>
      </c>
      <c r="C157" s="122" t="s">
        <v>289</v>
      </c>
      <c r="D157" s="175">
        <v>1</v>
      </c>
      <c r="E157" s="140" t="s">
        <v>51</v>
      </c>
      <c r="F157" s="248">
        <v>0</v>
      </c>
      <c r="G157" s="248">
        <v>0</v>
      </c>
      <c r="H157" s="107">
        <f>SUM(F157:G157)*D157</f>
        <v>0</v>
      </c>
      <c r="I157" s="109">
        <f t="shared" si="148"/>
        <v>0</v>
      </c>
      <c r="J157" s="109">
        <f t="shared" si="149"/>
        <v>0</v>
      </c>
      <c r="K157" s="106">
        <f t="shared" ref="K157:K159" si="158">SUM(I157:J157)*D157</f>
        <v>0</v>
      </c>
      <c r="L157" s="177"/>
      <c r="M157" s="178"/>
      <c r="N157" s="178"/>
    </row>
    <row r="158" spans="1:14" s="179" customFormat="1" ht="25.5" x14ac:dyDescent="0.2">
      <c r="A158" s="52"/>
      <c r="B158" s="189" t="s">
        <v>290</v>
      </c>
      <c r="C158" s="122" t="s">
        <v>291</v>
      </c>
      <c r="D158" s="175">
        <v>6</v>
      </c>
      <c r="E158" s="140" t="s">
        <v>51</v>
      </c>
      <c r="F158" s="248">
        <v>0</v>
      </c>
      <c r="G158" s="248">
        <v>0</v>
      </c>
      <c r="H158" s="107">
        <f>SUM(F158:G158)*D158</f>
        <v>0</v>
      </c>
      <c r="I158" s="109">
        <f t="shared" si="148"/>
        <v>0</v>
      </c>
      <c r="J158" s="109">
        <f t="shared" si="149"/>
        <v>0</v>
      </c>
      <c r="K158" s="106">
        <f t="shared" si="158"/>
        <v>0</v>
      </c>
      <c r="L158" s="177"/>
      <c r="M158" s="178"/>
      <c r="N158" s="178"/>
    </row>
    <row r="159" spans="1:14" s="179" customFormat="1" ht="25.5" x14ac:dyDescent="0.2">
      <c r="A159" s="52"/>
      <c r="B159" s="189" t="s">
        <v>292</v>
      </c>
      <c r="C159" s="122" t="s">
        <v>293</v>
      </c>
      <c r="D159" s="175">
        <v>6</v>
      </c>
      <c r="E159" s="140" t="s">
        <v>51</v>
      </c>
      <c r="F159" s="248">
        <v>0</v>
      </c>
      <c r="G159" s="248">
        <v>0</v>
      </c>
      <c r="H159" s="107">
        <f>SUM(F159:G159)*D159</f>
        <v>0</v>
      </c>
      <c r="I159" s="109">
        <f t="shared" si="148"/>
        <v>0</v>
      </c>
      <c r="J159" s="109">
        <f t="shared" si="149"/>
        <v>0</v>
      </c>
      <c r="K159" s="106">
        <f t="shared" si="158"/>
        <v>0</v>
      </c>
      <c r="L159" s="177"/>
      <c r="M159" s="178"/>
      <c r="N159" s="178"/>
    </row>
    <row r="160" spans="1:14" s="66" customFormat="1" x14ac:dyDescent="0.2">
      <c r="A160" s="57"/>
      <c r="B160" s="57"/>
      <c r="C160" s="57" t="s">
        <v>294</v>
      </c>
      <c r="D160" s="58"/>
      <c r="E160" s="59"/>
      <c r="F160" s="92">
        <f>SUMPRODUCT(D95:D159,F95:F159)</f>
        <v>0</v>
      </c>
      <c r="G160" s="92">
        <f>SUMPRODUCT(D95:D159,G95:G159)</f>
        <v>0</v>
      </c>
      <c r="H160" s="93">
        <f>SUM(H95:H159)</f>
        <v>0</v>
      </c>
      <c r="I160" s="60">
        <f>SUMPRODUCT(D97:D159,I97:I159)</f>
        <v>0</v>
      </c>
      <c r="J160" s="60">
        <f>SUMPRODUCT(D97:D159,J97:J159)</f>
        <v>0</v>
      </c>
      <c r="K160" s="61">
        <f>SUM(K95:K159)</f>
        <v>0</v>
      </c>
    </row>
    <row r="161" spans="1:14" s="66" customFormat="1" ht="15.75" x14ac:dyDescent="0.2">
      <c r="A161" s="81"/>
      <c r="B161" s="74" t="s">
        <v>295</v>
      </c>
      <c r="C161" s="17" t="s">
        <v>296</v>
      </c>
      <c r="D161" s="82"/>
      <c r="E161" s="83"/>
      <c r="F161" s="96"/>
      <c r="G161" s="96"/>
      <c r="H161" s="104"/>
      <c r="I161" s="84"/>
      <c r="J161" s="84"/>
      <c r="K161" s="85"/>
    </row>
    <row r="162" spans="1:14" s="66" customFormat="1" ht="15.75" x14ac:dyDescent="0.2">
      <c r="A162" s="81"/>
      <c r="B162" s="74" t="s">
        <v>297</v>
      </c>
      <c r="C162" s="17" t="s">
        <v>298</v>
      </c>
      <c r="D162" s="82"/>
      <c r="E162" s="83"/>
      <c r="F162" s="96"/>
      <c r="G162" s="96"/>
      <c r="H162" s="104"/>
      <c r="I162" s="84"/>
      <c r="J162" s="84"/>
      <c r="K162" s="85"/>
    </row>
    <row r="163" spans="1:14" s="179" customFormat="1" x14ac:dyDescent="0.2">
      <c r="A163" s="52"/>
      <c r="B163" s="189" t="s">
        <v>299</v>
      </c>
      <c r="C163" s="122" t="s">
        <v>300</v>
      </c>
      <c r="D163" s="175">
        <v>900</v>
      </c>
      <c r="E163" s="140" t="s">
        <v>210</v>
      </c>
      <c r="F163" s="248">
        <v>0</v>
      </c>
      <c r="G163" s="248">
        <v>0</v>
      </c>
      <c r="H163" s="107">
        <f t="shared" ref="H163:H165" si="159">SUM(F163:G163)*D163</f>
        <v>0</v>
      </c>
      <c r="I163" s="109">
        <f>TRUNC(F163*(1+$K$4),2)</f>
        <v>0</v>
      </c>
      <c r="J163" s="109">
        <f>TRUNC(G163*(1+$K$4),2)</f>
        <v>0</v>
      </c>
      <c r="K163" s="106">
        <f t="shared" ref="K163:K213" si="160">SUM(I163:J163)*D163</f>
        <v>0</v>
      </c>
      <c r="L163" s="177"/>
      <c r="M163" s="178"/>
      <c r="N163" s="178"/>
    </row>
    <row r="164" spans="1:14" s="179" customFormat="1" x14ac:dyDescent="0.2">
      <c r="A164" s="52"/>
      <c r="B164" s="189" t="s">
        <v>301</v>
      </c>
      <c r="C164" s="122" t="s">
        <v>302</v>
      </c>
      <c r="D164" s="175">
        <v>450</v>
      </c>
      <c r="E164" s="140" t="s">
        <v>210</v>
      </c>
      <c r="F164" s="248">
        <v>0</v>
      </c>
      <c r="G164" s="248">
        <v>0</v>
      </c>
      <c r="H164" s="107">
        <f t="shared" si="159"/>
        <v>0</v>
      </c>
      <c r="I164" s="109">
        <f t="shared" ref="I164:I213" si="161">TRUNC(F164*(1+$K$4),2)</f>
        <v>0</v>
      </c>
      <c r="J164" s="109">
        <f t="shared" ref="J164:J213" si="162">TRUNC(G164*(1+$K$4),2)</f>
        <v>0</v>
      </c>
      <c r="K164" s="106">
        <f t="shared" si="160"/>
        <v>0</v>
      </c>
      <c r="L164" s="177"/>
      <c r="M164" s="178"/>
      <c r="N164" s="178"/>
    </row>
    <row r="165" spans="1:14" s="179" customFormat="1" ht="25.5" x14ac:dyDescent="0.2">
      <c r="A165" s="52"/>
      <c r="B165" s="189" t="s">
        <v>303</v>
      </c>
      <c r="C165" s="122" t="s">
        <v>304</v>
      </c>
      <c r="D165" s="175">
        <v>1</v>
      </c>
      <c r="E165" s="140" t="s">
        <v>51</v>
      </c>
      <c r="F165" s="248">
        <v>0</v>
      </c>
      <c r="G165" s="248">
        <v>0</v>
      </c>
      <c r="H165" s="107">
        <f t="shared" si="159"/>
        <v>0</v>
      </c>
      <c r="I165" s="109">
        <f t="shared" si="161"/>
        <v>0</v>
      </c>
      <c r="J165" s="109">
        <f t="shared" si="162"/>
        <v>0</v>
      </c>
      <c r="K165" s="106">
        <f t="shared" si="160"/>
        <v>0</v>
      </c>
      <c r="L165" s="177"/>
      <c r="M165" s="178"/>
      <c r="N165" s="178"/>
    </row>
    <row r="166" spans="1:14" s="179" customFormat="1" x14ac:dyDescent="0.2">
      <c r="A166" s="52"/>
      <c r="B166" s="189" t="s">
        <v>305</v>
      </c>
      <c r="C166" s="122" t="s">
        <v>306</v>
      </c>
      <c r="D166" s="175"/>
      <c r="E166" s="140"/>
      <c r="F166" s="164"/>
      <c r="G166" s="164"/>
      <c r="H166" s="107"/>
      <c r="I166" s="109">
        <f t="shared" si="161"/>
        <v>0</v>
      </c>
      <c r="J166" s="109">
        <f t="shared" si="162"/>
        <v>0</v>
      </c>
      <c r="K166" s="106"/>
      <c r="L166" s="177"/>
      <c r="M166" s="178"/>
      <c r="N166" s="178"/>
    </row>
    <row r="167" spans="1:14" s="179" customFormat="1" x14ac:dyDescent="0.2">
      <c r="A167" s="52"/>
      <c r="B167" s="189" t="s">
        <v>307</v>
      </c>
      <c r="C167" s="122" t="s">
        <v>308</v>
      </c>
      <c r="D167" s="175">
        <v>18</v>
      </c>
      <c r="E167" s="140" t="s">
        <v>51</v>
      </c>
      <c r="F167" s="248">
        <v>0</v>
      </c>
      <c r="G167" s="248">
        <v>0</v>
      </c>
      <c r="H167" s="107">
        <f t="shared" ref="H167:H173" si="163">SUM(F167:G167)*D167</f>
        <v>0</v>
      </c>
      <c r="I167" s="109">
        <f t="shared" si="161"/>
        <v>0</v>
      </c>
      <c r="J167" s="109">
        <f t="shared" si="162"/>
        <v>0</v>
      </c>
      <c r="K167" s="106">
        <f t="shared" si="160"/>
        <v>0</v>
      </c>
      <c r="L167" s="177"/>
      <c r="M167" s="178"/>
      <c r="N167" s="178"/>
    </row>
    <row r="168" spans="1:14" s="179" customFormat="1" x14ac:dyDescent="0.2">
      <c r="A168" s="52"/>
      <c r="B168" s="189" t="s">
        <v>309</v>
      </c>
      <c r="C168" s="122" t="s">
        <v>310</v>
      </c>
      <c r="D168" s="175">
        <v>8</v>
      </c>
      <c r="E168" s="140" t="s">
        <v>51</v>
      </c>
      <c r="F168" s="248">
        <v>0</v>
      </c>
      <c r="G168" s="248">
        <v>0</v>
      </c>
      <c r="H168" s="107">
        <f t="shared" si="163"/>
        <v>0</v>
      </c>
      <c r="I168" s="109">
        <f t="shared" si="161"/>
        <v>0</v>
      </c>
      <c r="J168" s="109">
        <f t="shared" si="162"/>
        <v>0</v>
      </c>
      <c r="K168" s="106">
        <f t="shared" si="160"/>
        <v>0</v>
      </c>
      <c r="L168" s="177"/>
      <c r="M168" s="178"/>
      <c r="N168" s="178"/>
    </row>
    <row r="169" spans="1:14" s="179" customFormat="1" x14ac:dyDescent="0.2">
      <c r="A169" s="52"/>
      <c r="B169" s="189" t="s">
        <v>311</v>
      </c>
      <c r="C169" s="122" t="s">
        <v>312</v>
      </c>
      <c r="D169" s="175">
        <v>1</v>
      </c>
      <c r="E169" s="140" t="s">
        <v>51</v>
      </c>
      <c r="F169" s="248">
        <v>0</v>
      </c>
      <c r="G169" s="248">
        <v>0</v>
      </c>
      <c r="H169" s="107">
        <f t="shared" si="163"/>
        <v>0</v>
      </c>
      <c r="I169" s="109">
        <f t="shared" si="161"/>
        <v>0</v>
      </c>
      <c r="J169" s="109">
        <f t="shared" si="162"/>
        <v>0</v>
      </c>
      <c r="K169" s="106">
        <f t="shared" si="160"/>
        <v>0</v>
      </c>
      <c r="L169" s="177"/>
      <c r="M169" s="178"/>
      <c r="N169" s="178"/>
    </row>
    <row r="170" spans="1:14" s="179" customFormat="1" x14ac:dyDescent="0.2">
      <c r="A170" s="52"/>
      <c r="B170" s="189" t="s">
        <v>313</v>
      </c>
      <c r="C170" s="122" t="s">
        <v>314</v>
      </c>
      <c r="D170" s="175">
        <v>9</v>
      </c>
      <c r="E170" s="140" t="s">
        <v>51</v>
      </c>
      <c r="F170" s="248">
        <v>0</v>
      </c>
      <c r="G170" s="248">
        <v>0</v>
      </c>
      <c r="H170" s="107">
        <f t="shared" si="163"/>
        <v>0</v>
      </c>
      <c r="I170" s="109">
        <f t="shared" si="161"/>
        <v>0</v>
      </c>
      <c r="J170" s="109">
        <f t="shared" si="162"/>
        <v>0</v>
      </c>
      <c r="K170" s="106">
        <f t="shared" si="160"/>
        <v>0</v>
      </c>
      <c r="L170" s="177"/>
      <c r="M170" s="178"/>
      <c r="N170" s="178"/>
    </row>
    <row r="171" spans="1:14" s="179" customFormat="1" x14ac:dyDescent="0.2">
      <c r="A171" s="52"/>
      <c r="B171" s="189" t="s">
        <v>315</v>
      </c>
      <c r="C171" s="122" t="s">
        <v>316</v>
      </c>
      <c r="D171" s="175">
        <v>24</v>
      </c>
      <c r="E171" s="140" t="s">
        <v>210</v>
      </c>
      <c r="F171" s="248">
        <v>0</v>
      </c>
      <c r="G171" s="248">
        <v>0</v>
      </c>
      <c r="H171" s="107">
        <f t="shared" si="163"/>
        <v>0</v>
      </c>
      <c r="I171" s="109">
        <f t="shared" si="161"/>
        <v>0</v>
      </c>
      <c r="J171" s="109">
        <f t="shared" si="162"/>
        <v>0</v>
      </c>
      <c r="K171" s="106">
        <f t="shared" si="160"/>
        <v>0</v>
      </c>
      <c r="L171" s="177"/>
      <c r="M171" s="178"/>
      <c r="N171" s="178"/>
    </row>
    <row r="172" spans="1:14" s="179" customFormat="1" x14ac:dyDescent="0.2">
      <c r="A172" s="52"/>
      <c r="B172" s="189" t="s">
        <v>317</v>
      </c>
      <c r="C172" s="122" t="s">
        <v>318</v>
      </c>
      <c r="D172" s="175">
        <v>12</v>
      </c>
      <c r="E172" s="140" t="s">
        <v>51</v>
      </c>
      <c r="F172" s="248">
        <v>0</v>
      </c>
      <c r="G172" s="248">
        <v>0</v>
      </c>
      <c r="H172" s="107">
        <f t="shared" si="163"/>
        <v>0</v>
      </c>
      <c r="I172" s="109">
        <f t="shared" si="161"/>
        <v>0</v>
      </c>
      <c r="J172" s="109">
        <f t="shared" si="162"/>
        <v>0</v>
      </c>
      <c r="K172" s="106">
        <f t="shared" si="160"/>
        <v>0</v>
      </c>
      <c r="L172" s="177"/>
      <c r="M172" s="178"/>
      <c r="N172" s="178"/>
    </row>
    <row r="173" spans="1:14" s="179" customFormat="1" x14ac:dyDescent="0.2">
      <c r="A173" s="52"/>
      <c r="B173" s="189" t="s">
        <v>319</v>
      </c>
      <c r="C173" s="122" t="s">
        <v>320</v>
      </c>
      <c r="D173" s="175">
        <v>48</v>
      </c>
      <c r="E173" s="140" t="s">
        <v>210</v>
      </c>
      <c r="F173" s="248">
        <v>0</v>
      </c>
      <c r="G173" s="248">
        <v>0</v>
      </c>
      <c r="H173" s="107">
        <f t="shared" si="163"/>
        <v>0</v>
      </c>
      <c r="I173" s="109">
        <f t="shared" si="161"/>
        <v>0</v>
      </c>
      <c r="J173" s="109">
        <f t="shared" si="162"/>
        <v>0</v>
      </c>
      <c r="K173" s="106">
        <f t="shared" si="160"/>
        <v>0</v>
      </c>
      <c r="L173" s="177"/>
      <c r="M173" s="178"/>
      <c r="N173" s="178"/>
    </row>
    <row r="174" spans="1:14" s="179" customFormat="1" x14ac:dyDescent="0.2">
      <c r="A174" s="52"/>
      <c r="B174" s="189" t="s">
        <v>321</v>
      </c>
      <c r="C174" s="122" t="s">
        <v>322</v>
      </c>
      <c r="D174" s="175">
        <v>20</v>
      </c>
      <c r="E174" s="140" t="s">
        <v>51</v>
      </c>
      <c r="F174" s="248">
        <v>0</v>
      </c>
      <c r="G174" s="248">
        <v>0</v>
      </c>
      <c r="H174" s="107">
        <f t="shared" ref="H174" si="164">SUM(F174:G174)*D174</f>
        <v>0</v>
      </c>
      <c r="I174" s="109">
        <f t="shared" si="161"/>
        <v>0</v>
      </c>
      <c r="J174" s="109">
        <f t="shared" si="162"/>
        <v>0</v>
      </c>
      <c r="K174" s="106">
        <f t="shared" si="160"/>
        <v>0</v>
      </c>
      <c r="L174" s="177"/>
      <c r="M174" s="178"/>
      <c r="N174" s="178"/>
    </row>
    <row r="175" spans="1:14" s="179" customFormat="1" x14ac:dyDescent="0.2">
      <c r="A175" s="52"/>
      <c r="B175" s="189" t="s">
        <v>323</v>
      </c>
      <c r="C175" s="122" t="s">
        <v>324</v>
      </c>
      <c r="D175" s="175"/>
      <c r="E175" s="140"/>
      <c r="F175" s="164"/>
      <c r="G175" s="164"/>
      <c r="H175" s="107"/>
      <c r="I175" s="109">
        <f t="shared" si="161"/>
        <v>0</v>
      </c>
      <c r="J175" s="109">
        <f t="shared" si="162"/>
        <v>0</v>
      </c>
      <c r="K175" s="106"/>
      <c r="L175" s="177"/>
      <c r="M175" s="178"/>
      <c r="N175" s="178"/>
    </row>
    <row r="176" spans="1:14" s="179" customFormat="1" x14ac:dyDescent="0.2">
      <c r="A176" s="52"/>
      <c r="B176" s="189" t="s">
        <v>325</v>
      </c>
      <c r="C176" s="122" t="s">
        <v>326</v>
      </c>
      <c r="D176" s="175">
        <v>7</v>
      </c>
      <c r="E176" s="140" t="s">
        <v>51</v>
      </c>
      <c r="F176" s="250">
        <v>0</v>
      </c>
      <c r="G176" s="250">
        <v>0</v>
      </c>
      <c r="H176" s="107">
        <f t="shared" ref="H176:H180" si="165">SUM(F176:G176)*D176</f>
        <v>0</v>
      </c>
      <c r="I176" s="109">
        <f t="shared" si="161"/>
        <v>0</v>
      </c>
      <c r="J176" s="109">
        <f t="shared" si="162"/>
        <v>0</v>
      </c>
      <c r="K176" s="106">
        <f t="shared" si="160"/>
        <v>0</v>
      </c>
      <c r="L176" s="177"/>
      <c r="M176" s="178"/>
      <c r="N176" s="178"/>
    </row>
    <row r="177" spans="1:14" s="179" customFormat="1" x14ac:dyDescent="0.2">
      <c r="A177" s="52"/>
      <c r="B177" s="189" t="s">
        <v>327</v>
      </c>
      <c r="C177" s="122" t="s">
        <v>328</v>
      </c>
      <c r="D177" s="175">
        <v>4</v>
      </c>
      <c r="E177" s="140" t="s">
        <v>51</v>
      </c>
      <c r="F177" s="250">
        <v>0</v>
      </c>
      <c r="G177" s="250">
        <v>0</v>
      </c>
      <c r="H177" s="107">
        <f t="shared" si="165"/>
        <v>0</v>
      </c>
      <c r="I177" s="109">
        <f t="shared" si="161"/>
        <v>0</v>
      </c>
      <c r="J177" s="109">
        <f t="shared" si="162"/>
        <v>0</v>
      </c>
      <c r="K177" s="106">
        <f t="shared" si="160"/>
        <v>0</v>
      </c>
      <c r="L177" s="177"/>
      <c r="M177" s="178"/>
      <c r="N177" s="178"/>
    </row>
    <row r="178" spans="1:14" s="179" customFormat="1" x14ac:dyDescent="0.2">
      <c r="A178" s="52"/>
      <c r="B178" s="189" t="s">
        <v>329</v>
      </c>
      <c r="C178" s="122" t="s">
        <v>330</v>
      </c>
      <c r="D178" s="175">
        <v>27</v>
      </c>
      <c r="E178" s="140" t="s">
        <v>210</v>
      </c>
      <c r="F178" s="250">
        <v>0</v>
      </c>
      <c r="G178" s="250">
        <v>0</v>
      </c>
      <c r="H178" s="107">
        <f t="shared" si="165"/>
        <v>0</v>
      </c>
      <c r="I178" s="109">
        <f t="shared" si="161"/>
        <v>0</v>
      </c>
      <c r="J178" s="109">
        <f t="shared" si="162"/>
        <v>0</v>
      </c>
      <c r="K178" s="106">
        <f t="shared" si="160"/>
        <v>0</v>
      </c>
      <c r="L178" s="177"/>
      <c r="M178" s="178"/>
      <c r="N178" s="178"/>
    </row>
    <row r="179" spans="1:14" s="179" customFormat="1" x14ac:dyDescent="0.2">
      <c r="A179" s="52"/>
      <c r="B179" s="189" t="s">
        <v>331</v>
      </c>
      <c r="C179" s="122" t="s">
        <v>332</v>
      </c>
      <c r="D179" s="175">
        <v>15</v>
      </c>
      <c r="E179" s="140" t="s">
        <v>210</v>
      </c>
      <c r="F179" s="250">
        <v>0</v>
      </c>
      <c r="G179" s="250">
        <v>0</v>
      </c>
      <c r="H179" s="107">
        <f t="shared" si="165"/>
        <v>0</v>
      </c>
      <c r="I179" s="109">
        <f t="shared" si="161"/>
        <v>0</v>
      </c>
      <c r="J179" s="109">
        <f t="shared" si="162"/>
        <v>0</v>
      </c>
      <c r="K179" s="106">
        <f t="shared" si="160"/>
        <v>0</v>
      </c>
      <c r="L179" s="177"/>
      <c r="M179" s="178"/>
      <c r="N179" s="178"/>
    </row>
    <row r="180" spans="1:14" s="179" customFormat="1" x14ac:dyDescent="0.2">
      <c r="A180" s="52"/>
      <c r="B180" s="189" t="s">
        <v>333</v>
      </c>
      <c r="C180" s="122" t="s">
        <v>334</v>
      </c>
      <c r="D180" s="175">
        <v>8</v>
      </c>
      <c r="E180" s="140" t="s">
        <v>51</v>
      </c>
      <c r="F180" s="250">
        <v>0</v>
      </c>
      <c r="G180" s="250">
        <v>0</v>
      </c>
      <c r="H180" s="107">
        <f t="shared" si="165"/>
        <v>0</v>
      </c>
      <c r="I180" s="109">
        <f t="shared" si="161"/>
        <v>0</v>
      </c>
      <c r="J180" s="109">
        <f t="shared" si="162"/>
        <v>0</v>
      </c>
      <c r="K180" s="106">
        <f t="shared" si="160"/>
        <v>0</v>
      </c>
      <c r="L180" s="177"/>
      <c r="M180" s="178"/>
      <c r="N180" s="178"/>
    </row>
    <row r="181" spans="1:14" s="179" customFormat="1" x14ac:dyDescent="0.2">
      <c r="A181" s="52"/>
      <c r="B181" s="189" t="s">
        <v>335</v>
      </c>
      <c r="C181" s="122" t="s">
        <v>336</v>
      </c>
      <c r="D181" s="175"/>
      <c r="E181" s="140"/>
      <c r="F181" s="164"/>
      <c r="G181" s="164"/>
      <c r="H181" s="107"/>
      <c r="I181" s="109">
        <f t="shared" si="161"/>
        <v>0</v>
      </c>
      <c r="J181" s="109">
        <f t="shared" si="162"/>
        <v>0</v>
      </c>
      <c r="K181" s="106"/>
      <c r="L181" s="177"/>
      <c r="M181" s="178"/>
      <c r="N181" s="178"/>
    </row>
    <row r="182" spans="1:14" s="179" customFormat="1" x14ac:dyDescent="0.2">
      <c r="A182" s="52"/>
      <c r="B182" s="189" t="s">
        <v>337</v>
      </c>
      <c r="C182" s="122" t="s">
        <v>338</v>
      </c>
      <c r="D182" s="175">
        <v>6</v>
      </c>
      <c r="E182" s="140" t="s">
        <v>51</v>
      </c>
      <c r="F182" s="248">
        <v>0</v>
      </c>
      <c r="G182" s="248">
        <v>0</v>
      </c>
      <c r="H182" s="107">
        <f t="shared" ref="H182:H194" si="166">SUM(F182:G182)*D182</f>
        <v>0</v>
      </c>
      <c r="I182" s="109">
        <f t="shared" si="161"/>
        <v>0</v>
      </c>
      <c r="J182" s="109">
        <f t="shared" si="162"/>
        <v>0</v>
      </c>
      <c r="K182" s="106">
        <f t="shared" si="160"/>
        <v>0</v>
      </c>
      <c r="L182" s="177"/>
      <c r="M182" s="178"/>
      <c r="N182" s="178"/>
    </row>
    <row r="183" spans="1:14" s="179" customFormat="1" x14ac:dyDescent="0.2">
      <c r="A183" s="52"/>
      <c r="B183" s="189" t="s">
        <v>339</v>
      </c>
      <c r="C183" s="122" t="s">
        <v>340</v>
      </c>
      <c r="D183" s="175">
        <v>6</v>
      </c>
      <c r="E183" s="140" t="s">
        <v>51</v>
      </c>
      <c r="F183" s="248">
        <v>0</v>
      </c>
      <c r="G183" s="248">
        <v>0</v>
      </c>
      <c r="H183" s="107">
        <f t="shared" si="166"/>
        <v>0</v>
      </c>
      <c r="I183" s="109">
        <f t="shared" si="161"/>
        <v>0</v>
      </c>
      <c r="J183" s="109">
        <f t="shared" si="162"/>
        <v>0</v>
      </c>
      <c r="K183" s="106">
        <f t="shared" si="160"/>
        <v>0</v>
      </c>
      <c r="L183" s="177"/>
      <c r="M183" s="178"/>
      <c r="N183" s="178"/>
    </row>
    <row r="184" spans="1:14" s="179" customFormat="1" x14ac:dyDescent="0.2">
      <c r="A184" s="52"/>
      <c r="B184" s="189" t="s">
        <v>341</v>
      </c>
      <c r="C184" s="122" t="s">
        <v>342</v>
      </c>
      <c r="D184" s="175">
        <v>12</v>
      </c>
      <c r="E184" s="140" t="s">
        <v>51</v>
      </c>
      <c r="F184" s="248">
        <v>0</v>
      </c>
      <c r="G184" s="248">
        <v>0</v>
      </c>
      <c r="H184" s="107">
        <f t="shared" si="166"/>
        <v>0</v>
      </c>
      <c r="I184" s="109">
        <f t="shared" si="161"/>
        <v>0</v>
      </c>
      <c r="J184" s="109">
        <f t="shared" si="162"/>
        <v>0</v>
      </c>
      <c r="K184" s="106">
        <f t="shared" si="160"/>
        <v>0</v>
      </c>
      <c r="L184" s="177"/>
      <c r="M184" s="178"/>
      <c r="N184" s="178"/>
    </row>
    <row r="185" spans="1:14" s="179" customFormat="1" x14ac:dyDescent="0.2">
      <c r="A185" s="52"/>
      <c r="B185" s="189" t="s">
        <v>343</v>
      </c>
      <c r="C185" s="122" t="s">
        <v>344</v>
      </c>
      <c r="D185" s="175">
        <v>12</v>
      </c>
      <c r="E185" s="140" t="s">
        <v>51</v>
      </c>
      <c r="F185" s="248">
        <v>0</v>
      </c>
      <c r="G185" s="248">
        <v>0</v>
      </c>
      <c r="H185" s="107">
        <f t="shared" si="166"/>
        <v>0</v>
      </c>
      <c r="I185" s="109">
        <f t="shared" si="161"/>
        <v>0</v>
      </c>
      <c r="J185" s="109">
        <f t="shared" si="162"/>
        <v>0</v>
      </c>
      <c r="K185" s="106">
        <f t="shared" si="160"/>
        <v>0</v>
      </c>
      <c r="L185" s="177"/>
      <c r="M185" s="178"/>
      <c r="N185" s="178"/>
    </row>
    <row r="186" spans="1:14" s="179" customFormat="1" ht="38.25" x14ac:dyDescent="0.2">
      <c r="A186" s="52"/>
      <c r="B186" s="189" t="s">
        <v>345</v>
      </c>
      <c r="C186" s="122" t="s">
        <v>346</v>
      </c>
      <c r="D186" s="175">
        <v>10</v>
      </c>
      <c r="E186" s="140" t="s">
        <v>51</v>
      </c>
      <c r="F186" s="248">
        <v>0</v>
      </c>
      <c r="G186" s="248">
        <v>0</v>
      </c>
      <c r="H186" s="107">
        <f t="shared" si="166"/>
        <v>0</v>
      </c>
      <c r="I186" s="109">
        <f t="shared" si="161"/>
        <v>0</v>
      </c>
      <c r="J186" s="109">
        <f t="shared" si="162"/>
        <v>0</v>
      </c>
      <c r="K186" s="106">
        <f t="shared" si="160"/>
        <v>0</v>
      </c>
      <c r="L186" s="177"/>
      <c r="M186" s="178"/>
      <c r="N186" s="178"/>
    </row>
    <row r="187" spans="1:14" s="179" customFormat="1" x14ac:dyDescent="0.2">
      <c r="A187" s="52"/>
      <c r="B187" s="189" t="s">
        <v>347</v>
      </c>
      <c r="C187" s="122" t="s">
        <v>348</v>
      </c>
      <c r="D187" s="175">
        <v>20</v>
      </c>
      <c r="E187" s="140" t="s">
        <v>210</v>
      </c>
      <c r="F187" s="248">
        <v>0</v>
      </c>
      <c r="G187" s="248">
        <v>0</v>
      </c>
      <c r="H187" s="107">
        <f t="shared" si="166"/>
        <v>0</v>
      </c>
      <c r="I187" s="109">
        <f t="shared" si="161"/>
        <v>0</v>
      </c>
      <c r="J187" s="109">
        <f t="shared" si="162"/>
        <v>0</v>
      </c>
      <c r="K187" s="106">
        <f t="shared" si="160"/>
        <v>0</v>
      </c>
      <c r="L187" s="177"/>
      <c r="M187" s="178"/>
      <c r="N187" s="178"/>
    </row>
    <row r="188" spans="1:14" s="179" customFormat="1" x14ac:dyDescent="0.2">
      <c r="A188" s="52"/>
      <c r="B188" s="189" t="s">
        <v>349</v>
      </c>
      <c r="C188" s="122" t="s">
        <v>350</v>
      </c>
      <c r="D188" s="175">
        <v>30</v>
      </c>
      <c r="E188" s="140" t="s">
        <v>210</v>
      </c>
      <c r="F188" s="248">
        <v>0</v>
      </c>
      <c r="G188" s="248">
        <v>0</v>
      </c>
      <c r="H188" s="107">
        <f t="shared" si="166"/>
        <v>0</v>
      </c>
      <c r="I188" s="109">
        <f t="shared" si="161"/>
        <v>0</v>
      </c>
      <c r="J188" s="109">
        <f t="shared" si="162"/>
        <v>0</v>
      </c>
      <c r="K188" s="106">
        <f t="shared" si="160"/>
        <v>0</v>
      </c>
      <c r="L188" s="177"/>
      <c r="M188" s="178"/>
      <c r="N188" s="178"/>
    </row>
    <row r="189" spans="1:14" s="179" customFormat="1" x14ac:dyDescent="0.2">
      <c r="A189" s="52"/>
      <c r="B189" s="189" t="s">
        <v>351</v>
      </c>
      <c r="C189" s="122" t="s">
        <v>352</v>
      </c>
      <c r="D189" s="175">
        <v>10</v>
      </c>
      <c r="E189" s="140" t="s">
        <v>51</v>
      </c>
      <c r="F189" s="248">
        <v>0</v>
      </c>
      <c r="G189" s="248">
        <v>0</v>
      </c>
      <c r="H189" s="107">
        <f t="shared" si="166"/>
        <v>0</v>
      </c>
      <c r="I189" s="109">
        <f t="shared" si="161"/>
        <v>0</v>
      </c>
      <c r="J189" s="109">
        <f t="shared" si="162"/>
        <v>0</v>
      </c>
      <c r="K189" s="106">
        <f t="shared" si="160"/>
        <v>0</v>
      </c>
      <c r="L189" s="177"/>
      <c r="M189" s="178"/>
      <c r="N189" s="178"/>
    </row>
    <row r="190" spans="1:14" s="179" customFormat="1" x14ac:dyDescent="0.2">
      <c r="A190" s="52"/>
      <c r="B190" s="189" t="s">
        <v>353</v>
      </c>
      <c r="C190" s="122" t="s">
        <v>354</v>
      </c>
      <c r="D190" s="175">
        <v>15</v>
      </c>
      <c r="E190" s="140" t="s">
        <v>210</v>
      </c>
      <c r="F190" s="248">
        <v>0</v>
      </c>
      <c r="G190" s="248">
        <v>0</v>
      </c>
      <c r="H190" s="107">
        <f t="shared" si="166"/>
        <v>0</v>
      </c>
      <c r="I190" s="109">
        <f t="shared" si="161"/>
        <v>0</v>
      </c>
      <c r="J190" s="109">
        <f t="shared" si="162"/>
        <v>0</v>
      </c>
      <c r="K190" s="106">
        <f t="shared" si="160"/>
        <v>0</v>
      </c>
      <c r="L190" s="177"/>
      <c r="M190" s="178"/>
      <c r="N190" s="178"/>
    </row>
    <row r="191" spans="1:14" s="179" customFormat="1" x14ac:dyDescent="0.2">
      <c r="A191" s="52"/>
      <c r="B191" s="189" t="s">
        <v>355</v>
      </c>
      <c r="C191" s="122" t="s">
        <v>356</v>
      </c>
      <c r="D191" s="175">
        <v>10</v>
      </c>
      <c r="E191" s="140" t="s">
        <v>51</v>
      </c>
      <c r="F191" s="248">
        <v>0</v>
      </c>
      <c r="G191" s="248">
        <v>0</v>
      </c>
      <c r="H191" s="107">
        <f t="shared" si="166"/>
        <v>0</v>
      </c>
      <c r="I191" s="109">
        <f t="shared" si="161"/>
        <v>0</v>
      </c>
      <c r="J191" s="109">
        <f t="shared" si="162"/>
        <v>0</v>
      </c>
      <c r="K191" s="106">
        <f t="shared" si="160"/>
        <v>0</v>
      </c>
      <c r="L191" s="177"/>
      <c r="M191" s="178"/>
      <c r="N191" s="178"/>
    </row>
    <row r="192" spans="1:14" s="179" customFormat="1" ht="25.5" x14ac:dyDescent="0.2">
      <c r="A192" s="52"/>
      <c r="B192" s="189" t="s">
        <v>357</v>
      </c>
      <c r="C192" s="122" t="s">
        <v>358</v>
      </c>
      <c r="D192" s="175">
        <v>10</v>
      </c>
      <c r="E192" s="140" t="s">
        <v>51</v>
      </c>
      <c r="F192" s="248">
        <v>0</v>
      </c>
      <c r="G192" s="248">
        <v>0</v>
      </c>
      <c r="H192" s="107">
        <f t="shared" si="166"/>
        <v>0</v>
      </c>
      <c r="I192" s="109">
        <f t="shared" si="161"/>
        <v>0</v>
      </c>
      <c r="J192" s="109">
        <f t="shared" si="162"/>
        <v>0</v>
      </c>
      <c r="K192" s="106">
        <f t="shared" si="160"/>
        <v>0</v>
      </c>
      <c r="L192" s="177"/>
      <c r="M192" s="178"/>
      <c r="N192" s="178"/>
    </row>
    <row r="193" spans="1:14" s="179" customFormat="1" ht="25.5" x14ac:dyDescent="0.2">
      <c r="A193" s="52"/>
      <c r="B193" s="189" t="s">
        <v>359</v>
      </c>
      <c r="C193" s="122" t="s">
        <v>360</v>
      </c>
      <c r="D193" s="175">
        <v>1</v>
      </c>
      <c r="E193" s="140" t="s">
        <v>51</v>
      </c>
      <c r="F193" s="248">
        <v>0</v>
      </c>
      <c r="G193" s="248">
        <v>0</v>
      </c>
      <c r="H193" s="107">
        <f t="shared" si="166"/>
        <v>0</v>
      </c>
      <c r="I193" s="109">
        <f t="shared" si="161"/>
        <v>0</v>
      </c>
      <c r="J193" s="109">
        <f t="shared" si="162"/>
        <v>0</v>
      </c>
      <c r="K193" s="106">
        <f t="shared" si="160"/>
        <v>0</v>
      </c>
      <c r="L193" s="177"/>
      <c r="M193" s="178"/>
      <c r="N193" s="178"/>
    </row>
    <row r="194" spans="1:14" s="179" customFormat="1" ht="25.5" x14ac:dyDescent="0.2">
      <c r="A194" s="52"/>
      <c r="B194" s="189" t="s">
        <v>361</v>
      </c>
      <c r="C194" s="122" t="s">
        <v>362</v>
      </c>
      <c r="D194" s="175">
        <v>1</v>
      </c>
      <c r="E194" s="140" t="s">
        <v>51</v>
      </c>
      <c r="F194" s="248">
        <v>0</v>
      </c>
      <c r="G194" s="248">
        <v>0</v>
      </c>
      <c r="H194" s="107">
        <f t="shared" si="166"/>
        <v>0</v>
      </c>
      <c r="I194" s="109">
        <f t="shared" si="161"/>
        <v>0</v>
      </c>
      <c r="J194" s="109">
        <f t="shared" si="162"/>
        <v>0</v>
      </c>
      <c r="K194" s="106">
        <f t="shared" si="160"/>
        <v>0</v>
      </c>
      <c r="L194" s="177"/>
      <c r="M194" s="178"/>
      <c r="N194" s="178"/>
    </row>
    <row r="195" spans="1:14" s="66" customFormat="1" ht="15.75" x14ac:dyDescent="0.2">
      <c r="A195" s="81"/>
      <c r="B195" s="74" t="s">
        <v>363</v>
      </c>
      <c r="C195" s="17" t="s">
        <v>364</v>
      </c>
      <c r="D195" s="82"/>
      <c r="E195" s="83"/>
      <c r="F195" s="96"/>
      <c r="G195" s="96"/>
      <c r="H195" s="104"/>
      <c r="I195" s="109">
        <f t="shared" si="161"/>
        <v>0</v>
      </c>
      <c r="J195" s="109">
        <f t="shared" si="162"/>
        <v>0</v>
      </c>
      <c r="K195" s="85"/>
    </row>
    <row r="196" spans="1:14" s="179" customFormat="1" ht="25.5" x14ac:dyDescent="0.2">
      <c r="A196" s="52"/>
      <c r="B196" s="189" t="s">
        <v>365</v>
      </c>
      <c r="C196" s="122" t="s">
        <v>366</v>
      </c>
      <c r="D196" s="175">
        <v>2</v>
      </c>
      <c r="E196" s="140" t="s">
        <v>51</v>
      </c>
      <c r="F196" s="248">
        <v>0</v>
      </c>
      <c r="G196" s="248">
        <v>0</v>
      </c>
      <c r="H196" s="107">
        <f t="shared" ref="H196" si="167">SUM(F196,G196)*D196</f>
        <v>0</v>
      </c>
      <c r="I196" s="109">
        <f t="shared" si="161"/>
        <v>0</v>
      </c>
      <c r="J196" s="109">
        <f t="shared" si="162"/>
        <v>0</v>
      </c>
      <c r="K196" s="106">
        <f t="shared" ref="K196:K197" si="168">SUM(I196:J196)*D196</f>
        <v>0</v>
      </c>
      <c r="L196" s="177"/>
      <c r="M196" s="178"/>
      <c r="N196" s="178"/>
    </row>
    <row r="197" spans="1:14" s="179" customFormat="1" ht="25.5" x14ac:dyDescent="0.2">
      <c r="A197" s="52"/>
      <c r="B197" s="189" t="s">
        <v>367</v>
      </c>
      <c r="C197" s="122" t="s">
        <v>368</v>
      </c>
      <c r="D197" s="175">
        <v>4</v>
      </c>
      <c r="E197" s="140" t="s">
        <v>51</v>
      </c>
      <c r="F197" s="248">
        <v>0</v>
      </c>
      <c r="G197" s="248">
        <v>0</v>
      </c>
      <c r="H197" s="107">
        <f t="shared" ref="H197:H213" si="169">SUM(F197:G197)*D197</f>
        <v>0</v>
      </c>
      <c r="I197" s="109">
        <f t="shared" si="161"/>
        <v>0</v>
      </c>
      <c r="J197" s="109">
        <f t="shared" si="162"/>
        <v>0</v>
      </c>
      <c r="K197" s="106">
        <f t="shared" si="168"/>
        <v>0</v>
      </c>
      <c r="L197" s="177"/>
      <c r="M197" s="178"/>
      <c r="N197" s="178"/>
    </row>
    <row r="198" spans="1:14" s="179" customFormat="1" x14ac:dyDescent="0.2">
      <c r="A198" s="52"/>
      <c r="B198" s="189" t="s">
        <v>369</v>
      </c>
      <c r="C198" s="122" t="s">
        <v>370</v>
      </c>
      <c r="D198" s="175">
        <v>8</v>
      </c>
      <c r="E198" s="140" t="s">
        <v>51</v>
      </c>
      <c r="F198" s="248">
        <v>0</v>
      </c>
      <c r="G198" s="248">
        <v>0</v>
      </c>
      <c r="H198" s="107">
        <f t="shared" si="169"/>
        <v>0</v>
      </c>
      <c r="I198" s="109">
        <f t="shared" si="161"/>
        <v>0</v>
      </c>
      <c r="J198" s="109">
        <f t="shared" si="162"/>
        <v>0</v>
      </c>
      <c r="K198" s="106">
        <f t="shared" si="160"/>
        <v>0</v>
      </c>
      <c r="L198" s="177"/>
      <c r="M198" s="178"/>
      <c r="N198" s="178"/>
    </row>
    <row r="199" spans="1:14" s="179" customFormat="1" ht="25.5" x14ac:dyDescent="0.2">
      <c r="A199" s="52"/>
      <c r="B199" s="189" t="s">
        <v>371</v>
      </c>
      <c r="C199" s="122" t="s">
        <v>372</v>
      </c>
      <c r="D199" s="175">
        <v>15</v>
      </c>
      <c r="E199" s="140" t="s">
        <v>51</v>
      </c>
      <c r="F199" s="248">
        <v>0</v>
      </c>
      <c r="G199" s="248">
        <v>0</v>
      </c>
      <c r="H199" s="107">
        <f t="shared" si="169"/>
        <v>0</v>
      </c>
      <c r="I199" s="109">
        <f t="shared" si="161"/>
        <v>0</v>
      </c>
      <c r="J199" s="109">
        <f t="shared" si="162"/>
        <v>0</v>
      </c>
      <c r="K199" s="106">
        <f t="shared" si="160"/>
        <v>0</v>
      </c>
      <c r="L199" s="177"/>
      <c r="M199" s="178"/>
      <c r="N199" s="178"/>
    </row>
    <row r="200" spans="1:14" s="179" customFormat="1" x14ac:dyDescent="0.2">
      <c r="A200" s="52"/>
      <c r="B200" s="189" t="s">
        <v>373</v>
      </c>
      <c r="C200" s="122" t="s">
        <v>374</v>
      </c>
      <c r="D200" s="175">
        <v>19</v>
      </c>
      <c r="E200" s="140" t="s">
        <v>51</v>
      </c>
      <c r="F200" s="248">
        <v>0</v>
      </c>
      <c r="G200" s="248">
        <v>0</v>
      </c>
      <c r="H200" s="107">
        <f t="shared" si="169"/>
        <v>0</v>
      </c>
      <c r="I200" s="109">
        <f t="shared" si="161"/>
        <v>0</v>
      </c>
      <c r="J200" s="109">
        <f t="shared" si="162"/>
        <v>0</v>
      </c>
      <c r="K200" s="106">
        <f t="shared" si="160"/>
        <v>0</v>
      </c>
      <c r="L200" s="177"/>
      <c r="M200" s="178"/>
      <c r="N200" s="178"/>
    </row>
    <row r="201" spans="1:14" s="179" customFormat="1" x14ac:dyDescent="0.2">
      <c r="A201" s="52"/>
      <c r="B201" s="189" t="s">
        <v>375</v>
      </c>
      <c r="C201" s="122" t="s">
        <v>322</v>
      </c>
      <c r="D201" s="175">
        <v>12</v>
      </c>
      <c r="E201" s="140" t="s">
        <v>51</v>
      </c>
      <c r="F201" s="248">
        <v>0</v>
      </c>
      <c r="G201" s="248">
        <v>0</v>
      </c>
      <c r="H201" s="107">
        <f t="shared" si="169"/>
        <v>0</v>
      </c>
      <c r="I201" s="109">
        <f t="shared" si="161"/>
        <v>0</v>
      </c>
      <c r="J201" s="109">
        <f t="shared" si="162"/>
        <v>0</v>
      </c>
      <c r="K201" s="106">
        <f t="shared" si="160"/>
        <v>0</v>
      </c>
      <c r="L201" s="177"/>
      <c r="M201" s="178"/>
      <c r="N201" s="178"/>
    </row>
    <row r="202" spans="1:14" s="179" customFormat="1" x14ac:dyDescent="0.2">
      <c r="A202" s="52"/>
      <c r="B202" s="189" t="s">
        <v>376</v>
      </c>
      <c r="C202" s="122" t="s">
        <v>377</v>
      </c>
      <c r="D202" s="175">
        <v>600</v>
      </c>
      <c r="E202" s="140" t="s">
        <v>210</v>
      </c>
      <c r="F202" s="248">
        <v>0</v>
      </c>
      <c r="G202" s="248">
        <v>0</v>
      </c>
      <c r="H202" s="107">
        <f t="shared" si="169"/>
        <v>0</v>
      </c>
      <c r="I202" s="109">
        <f t="shared" si="161"/>
        <v>0</v>
      </c>
      <c r="J202" s="109">
        <f t="shared" si="162"/>
        <v>0</v>
      </c>
      <c r="K202" s="106">
        <f t="shared" si="160"/>
        <v>0</v>
      </c>
      <c r="L202" s="177"/>
      <c r="M202" s="178"/>
      <c r="N202" s="178"/>
    </row>
    <row r="203" spans="1:14" s="179" customFormat="1" x14ac:dyDescent="0.2">
      <c r="A203" s="52"/>
      <c r="B203" s="189" t="s">
        <v>378</v>
      </c>
      <c r="C203" s="122" t="s">
        <v>379</v>
      </c>
      <c r="D203" s="175">
        <v>20</v>
      </c>
      <c r="E203" s="140" t="s">
        <v>210</v>
      </c>
      <c r="F203" s="248">
        <v>0</v>
      </c>
      <c r="G203" s="248">
        <v>0</v>
      </c>
      <c r="H203" s="107">
        <f t="shared" si="169"/>
        <v>0</v>
      </c>
      <c r="I203" s="109">
        <f t="shared" si="161"/>
        <v>0</v>
      </c>
      <c r="J203" s="109">
        <f t="shared" si="162"/>
        <v>0</v>
      </c>
      <c r="K203" s="106">
        <f t="shared" si="160"/>
        <v>0</v>
      </c>
      <c r="L203" s="177"/>
      <c r="M203" s="178"/>
      <c r="N203" s="178"/>
    </row>
    <row r="204" spans="1:14" s="179" customFormat="1" ht="25.5" x14ac:dyDescent="0.2">
      <c r="A204" s="52"/>
      <c r="B204" s="189" t="s">
        <v>380</v>
      </c>
      <c r="C204" s="122" t="s">
        <v>381</v>
      </c>
      <c r="D204" s="175">
        <v>1</v>
      </c>
      <c r="E204" s="140" t="s">
        <v>51</v>
      </c>
      <c r="F204" s="248">
        <v>0</v>
      </c>
      <c r="G204" s="248">
        <v>0</v>
      </c>
      <c r="H204" s="107">
        <f t="shared" si="169"/>
        <v>0</v>
      </c>
      <c r="I204" s="109">
        <f t="shared" si="161"/>
        <v>0</v>
      </c>
      <c r="J204" s="109">
        <f t="shared" si="162"/>
        <v>0</v>
      </c>
      <c r="K204" s="106">
        <f t="shared" si="160"/>
        <v>0</v>
      </c>
      <c r="L204" s="177"/>
      <c r="M204" s="178"/>
      <c r="N204" s="178"/>
    </row>
    <row r="205" spans="1:14" s="179" customFormat="1" ht="25.5" x14ac:dyDescent="0.2">
      <c r="A205" s="52"/>
      <c r="B205" s="189" t="s">
        <v>382</v>
      </c>
      <c r="C205" s="122" t="s">
        <v>383</v>
      </c>
      <c r="D205" s="175">
        <v>1</v>
      </c>
      <c r="E205" s="140" t="s">
        <v>51</v>
      </c>
      <c r="F205" s="248">
        <v>0</v>
      </c>
      <c r="G205" s="248">
        <v>0</v>
      </c>
      <c r="H205" s="107">
        <f t="shared" si="169"/>
        <v>0</v>
      </c>
      <c r="I205" s="109">
        <f t="shared" si="161"/>
        <v>0</v>
      </c>
      <c r="J205" s="109">
        <f t="shared" si="162"/>
        <v>0</v>
      </c>
      <c r="K205" s="106">
        <f t="shared" si="160"/>
        <v>0</v>
      </c>
      <c r="L205" s="177"/>
      <c r="M205" s="178"/>
      <c r="N205" s="178"/>
    </row>
    <row r="206" spans="1:14" s="179" customFormat="1" x14ac:dyDescent="0.2">
      <c r="A206" s="52"/>
      <c r="B206" s="189" t="s">
        <v>384</v>
      </c>
      <c r="C206" s="122" t="s">
        <v>385</v>
      </c>
      <c r="D206" s="175">
        <v>2</v>
      </c>
      <c r="E206" s="140" t="s">
        <v>51</v>
      </c>
      <c r="F206" s="248">
        <v>0</v>
      </c>
      <c r="G206" s="248">
        <v>0</v>
      </c>
      <c r="H206" s="107">
        <f t="shared" si="169"/>
        <v>0</v>
      </c>
      <c r="I206" s="109">
        <f t="shared" si="161"/>
        <v>0</v>
      </c>
      <c r="J206" s="109">
        <f t="shared" si="162"/>
        <v>0</v>
      </c>
      <c r="K206" s="106">
        <f t="shared" si="160"/>
        <v>0</v>
      </c>
      <c r="L206" s="177"/>
      <c r="M206" s="178"/>
      <c r="N206" s="178"/>
    </row>
    <row r="207" spans="1:14" s="179" customFormat="1" x14ac:dyDescent="0.2">
      <c r="A207" s="52"/>
      <c r="B207" s="189" t="s">
        <v>386</v>
      </c>
      <c r="C207" s="122" t="s">
        <v>387</v>
      </c>
      <c r="D207" s="175">
        <v>26</v>
      </c>
      <c r="E207" s="140" t="s">
        <v>51</v>
      </c>
      <c r="F207" s="248">
        <v>0</v>
      </c>
      <c r="G207" s="248">
        <v>0</v>
      </c>
      <c r="H207" s="107">
        <f t="shared" si="169"/>
        <v>0</v>
      </c>
      <c r="I207" s="109">
        <f t="shared" si="161"/>
        <v>0</v>
      </c>
      <c r="J207" s="109">
        <f t="shared" si="162"/>
        <v>0</v>
      </c>
      <c r="K207" s="106">
        <f t="shared" si="160"/>
        <v>0</v>
      </c>
      <c r="L207" s="177"/>
      <c r="M207" s="178"/>
      <c r="N207" s="178"/>
    </row>
    <row r="208" spans="1:14" s="179" customFormat="1" x14ac:dyDescent="0.2">
      <c r="A208" s="52"/>
      <c r="B208" s="189" t="s">
        <v>388</v>
      </c>
      <c r="C208" s="122" t="s">
        <v>389</v>
      </c>
      <c r="D208" s="175">
        <v>26</v>
      </c>
      <c r="E208" s="140" t="s">
        <v>51</v>
      </c>
      <c r="F208" s="248">
        <v>0</v>
      </c>
      <c r="G208" s="248">
        <v>0</v>
      </c>
      <c r="H208" s="107">
        <f t="shared" si="169"/>
        <v>0</v>
      </c>
      <c r="I208" s="109">
        <f t="shared" si="161"/>
        <v>0</v>
      </c>
      <c r="J208" s="109">
        <f t="shared" si="162"/>
        <v>0</v>
      </c>
      <c r="K208" s="106">
        <f t="shared" si="160"/>
        <v>0</v>
      </c>
      <c r="L208" s="177"/>
      <c r="M208" s="178"/>
      <c r="N208" s="178"/>
    </row>
    <row r="209" spans="1:14" s="179" customFormat="1" ht="25.5" x14ac:dyDescent="0.2">
      <c r="A209" s="52"/>
      <c r="B209" s="189" t="s">
        <v>390</v>
      </c>
      <c r="C209" s="122" t="s">
        <v>391</v>
      </c>
      <c r="D209" s="175">
        <v>1</v>
      </c>
      <c r="E209" s="140" t="s">
        <v>51</v>
      </c>
      <c r="F209" s="248">
        <v>0</v>
      </c>
      <c r="G209" s="248">
        <v>0</v>
      </c>
      <c r="H209" s="107">
        <f t="shared" si="169"/>
        <v>0</v>
      </c>
      <c r="I209" s="109">
        <f t="shared" si="161"/>
        <v>0</v>
      </c>
      <c r="J209" s="109">
        <f t="shared" si="162"/>
        <v>0</v>
      </c>
      <c r="K209" s="106">
        <f t="shared" si="160"/>
        <v>0</v>
      </c>
      <c r="L209" s="177"/>
      <c r="M209" s="178"/>
      <c r="N209" s="178"/>
    </row>
    <row r="210" spans="1:14" s="179" customFormat="1" ht="25.5" x14ac:dyDescent="0.2">
      <c r="A210" s="52"/>
      <c r="B210" s="189" t="s">
        <v>392</v>
      </c>
      <c r="C210" s="122" t="s">
        <v>393</v>
      </c>
      <c r="D210" s="175">
        <v>6</v>
      </c>
      <c r="E210" s="140" t="s">
        <v>51</v>
      </c>
      <c r="F210" s="248">
        <v>0</v>
      </c>
      <c r="G210" s="248">
        <v>0</v>
      </c>
      <c r="H210" s="107">
        <f t="shared" si="169"/>
        <v>0</v>
      </c>
      <c r="I210" s="109">
        <f t="shared" si="161"/>
        <v>0</v>
      </c>
      <c r="J210" s="109">
        <f t="shared" si="162"/>
        <v>0</v>
      </c>
      <c r="K210" s="106">
        <f t="shared" si="160"/>
        <v>0</v>
      </c>
      <c r="L210" s="177"/>
      <c r="M210" s="178"/>
      <c r="N210" s="178"/>
    </row>
    <row r="211" spans="1:14" s="179" customFormat="1" x14ac:dyDescent="0.2">
      <c r="A211" s="52"/>
      <c r="B211" s="189" t="s">
        <v>394</v>
      </c>
      <c r="C211" s="122" t="s">
        <v>395</v>
      </c>
      <c r="D211" s="175">
        <v>26</v>
      </c>
      <c r="E211" s="140" t="s">
        <v>51</v>
      </c>
      <c r="F211" s="248">
        <v>0</v>
      </c>
      <c r="G211" s="248">
        <v>0</v>
      </c>
      <c r="H211" s="107">
        <f t="shared" si="169"/>
        <v>0</v>
      </c>
      <c r="I211" s="109">
        <f t="shared" si="161"/>
        <v>0</v>
      </c>
      <c r="J211" s="109">
        <f t="shared" si="162"/>
        <v>0</v>
      </c>
      <c r="K211" s="106">
        <f t="shared" si="160"/>
        <v>0</v>
      </c>
      <c r="L211" s="177"/>
      <c r="M211" s="178"/>
      <c r="N211" s="178"/>
    </row>
    <row r="212" spans="1:14" s="179" customFormat="1" x14ac:dyDescent="0.2">
      <c r="A212" s="52"/>
      <c r="B212" s="189" t="s">
        <v>396</v>
      </c>
      <c r="C212" s="122" t="s">
        <v>397</v>
      </c>
      <c r="D212" s="175">
        <v>4</v>
      </c>
      <c r="E212" s="140" t="s">
        <v>51</v>
      </c>
      <c r="F212" s="248">
        <v>0</v>
      </c>
      <c r="G212" s="248">
        <v>0</v>
      </c>
      <c r="H212" s="107">
        <f t="shared" si="169"/>
        <v>0</v>
      </c>
      <c r="I212" s="109">
        <f t="shared" si="161"/>
        <v>0</v>
      </c>
      <c r="J212" s="109">
        <f t="shared" si="162"/>
        <v>0</v>
      </c>
      <c r="K212" s="106">
        <f t="shared" si="160"/>
        <v>0</v>
      </c>
      <c r="L212" s="177"/>
      <c r="M212" s="178"/>
      <c r="N212" s="178"/>
    </row>
    <row r="213" spans="1:14" s="179" customFormat="1" x14ac:dyDescent="0.2">
      <c r="A213" s="52"/>
      <c r="B213" s="189" t="s">
        <v>398</v>
      </c>
      <c r="C213" s="122" t="s">
        <v>399</v>
      </c>
      <c r="D213" s="175">
        <v>4</v>
      </c>
      <c r="E213" s="140" t="s">
        <v>51</v>
      </c>
      <c r="F213" s="248">
        <v>0</v>
      </c>
      <c r="G213" s="248">
        <v>0</v>
      </c>
      <c r="H213" s="107">
        <f t="shared" si="169"/>
        <v>0</v>
      </c>
      <c r="I213" s="109">
        <f t="shared" si="161"/>
        <v>0</v>
      </c>
      <c r="J213" s="109">
        <f t="shared" si="162"/>
        <v>0</v>
      </c>
      <c r="K213" s="106">
        <f t="shared" si="160"/>
        <v>0</v>
      </c>
      <c r="L213" s="177"/>
      <c r="M213" s="178"/>
      <c r="N213" s="178"/>
    </row>
    <row r="214" spans="1:14" s="66" customFormat="1" x14ac:dyDescent="0.2">
      <c r="A214" s="57"/>
      <c r="B214" s="57"/>
      <c r="C214" s="57" t="s">
        <v>400</v>
      </c>
      <c r="D214" s="58"/>
      <c r="E214" s="59"/>
      <c r="F214" s="92">
        <f>SUMPRODUCT(D162:D213,F162:F213)</f>
        <v>0</v>
      </c>
      <c r="G214" s="92">
        <f>SUMPRODUCT(D162:D213,G162:G213)</f>
        <v>0</v>
      </c>
      <c r="H214" s="93">
        <f>SUM(H162:H213)</f>
        <v>0</v>
      </c>
      <c r="I214" s="60">
        <f>SUMPRODUCT(D163:D213,I163:I213)</f>
        <v>0</v>
      </c>
      <c r="J214" s="60">
        <f>SUMPRODUCT(D163:D213,J163:J213)</f>
        <v>0</v>
      </c>
      <c r="K214" s="61">
        <f>SUM(K163:K213)</f>
        <v>0</v>
      </c>
    </row>
    <row r="215" spans="1:14" s="66" customFormat="1" ht="15.75" x14ac:dyDescent="0.2">
      <c r="A215" s="81"/>
      <c r="B215" s="74" t="s">
        <v>401</v>
      </c>
      <c r="C215" s="17" t="s">
        <v>402</v>
      </c>
      <c r="D215" s="82"/>
      <c r="E215" s="83"/>
      <c r="F215" s="96"/>
      <c r="G215" s="96"/>
      <c r="H215" s="104"/>
      <c r="I215" s="84"/>
      <c r="J215" s="84"/>
      <c r="K215" s="85"/>
    </row>
    <row r="216" spans="1:14" s="179" customFormat="1" x14ac:dyDescent="0.2">
      <c r="A216" s="52"/>
      <c r="B216" s="171" t="s">
        <v>82</v>
      </c>
      <c r="C216" s="120" t="s">
        <v>403</v>
      </c>
      <c r="D216" s="175">
        <v>15</v>
      </c>
      <c r="E216" s="173" t="s">
        <v>210</v>
      </c>
      <c r="F216" s="211">
        <v>0</v>
      </c>
      <c r="G216" s="211">
        <v>0</v>
      </c>
      <c r="H216" s="107">
        <f t="shared" ref="H216:H228" si="170">SUM(F216:G216)*D216</f>
        <v>0</v>
      </c>
      <c r="I216" s="109">
        <f>TRUNC(F216*(1+$K$4),2)</f>
        <v>0</v>
      </c>
      <c r="J216" s="109">
        <f>TRUNC(G216*(1+$K$4),2)</f>
        <v>0</v>
      </c>
      <c r="K216" s="106">
        <f t="shared" ref="K216:K229" si="171">SUM(I216:J216)*D216</f>
        <v>0</v>
      </c>
      <c r="L216" s="177"/>
      <c r="M216" s="178"/>
      <c r="N216" s="178"/>
    </row>
    <row r="217" spans="1:14" s="179" customFormat="1" x14ac:dyDescent="0.2">
      <c r="A217" s="52"/>
      <c r="B217" s="171" t="s">
        <v>404</v>
      </c>
      <c r="C217" s="120" t="s">
        <v>322</v>
      </c>
      <c r="D217" s="175">
        <v>6</v>
      </c>
      <c r="E217" s="173" t="s">
        <v>51</v>
      </c>
      <c r="F217" s="211">
        <v>0</v>
      </c>
      <c r="G217" s="211">
        <v>0</v>
      </c>
      <c r="H217" s="107">
        <f t="shared" si="170"/>
        <v>0</v>
      </c>
      <c r="I217" s="109">
        <f t="shared" ref="I217:I229" si="172">TRUNC(F217*(1+$K$4),2)</f>
        <v>0</v>
      </c>
      <c r="J217" s="109">
        <f t="shared" ref="J217:J229" si="173">TRUNC(G217*(1+$K$4),2)</f>
        <v>0</v>
      </c>
      <c r="K217" s="106">
        <f t="shared" si="171"/>
        <v>0</v>
      </c>
      <c r="L217" s="177"/>
      <c r="M217" s="178"/>
      <c r="N217" s="178"/>
    </row>
    <row r="218" spans="1:14" s="179" customFormat="1" x14ac:dyDescent="0.2">
      <c r="A218" s="52"/>
      <c r="B218" s="171" t="s">
        <v>405</v>
      </c>
      <c r="C218" s="120" t="s">
        <v>406</v>
      </c>
      <c r="D218" s="175">
        <v>2</v>
      </c>
      <c r="E218" s="173" t="s">
        <v>51</v>
      </c>
      <c r="F218" s="211">
        <v>0</v>
      </c>
      <c r="G218" s="211">
        <v>0</v>
      </c>
      <c r="H218" s="107">
        <f t="shared" si="170"/>
        <v>0</v>
      </c>
      <c r="I218" s="109">
        <f t="shared" si="172"/>
        <v>0</v>
      </c>
      <c r="J218" s="109">
        <f t="shared" si="173"/>
        <v>0</v>
      </c>
      <c r="K218" s="106">
        <f t="shared" si="171"/>
        <v>0</v>
      </c>
      <c r="L218" s="177"/>
      <c r="M218" s="178"/>
      <c r="N218" s="178"/>
    </row>
    <row r="219" spans="1:14" s="179" customFormat="1" x14ac:dyDescent="0.2">
      <c r="A219" s="52"/>
      <c r="B219" s="171" t="s">
        <v>407</v>
      </c>
      <c r="C219" s="120" t="s">
        <v>408</v>
      </c>
      <c r="D219" s="175">
        <v>6</v>
      </c>
      <c r="E219" s="173" t="s">
        <v>210</v>
      </c>
      <c r="F219" s="211">
        <v>0</v>
      </c>
      <c r="G219" s="211">
        <v>0</v>
      </c>
      <c r="H219" s="107">
        <f t="shared" si="170"/>
        <v>0</v>
      </c>
      <c r="I219" s="109">
        <f t="shared" si="172"/>
        <v>0</v>
      </c>
      <c r="J219" s="109">
        <f t="shared" si="173"/>
        <v>0</v>
      </c>
      <c r="K219" s="106">
        <f t="shared" si="171"/>
        <v>0</v>
      </c>
      <c r="L219" s="177"/>
      <c r="M219" s="178"/>
      <c r="N219" s="178"/>
    </row>
    <row r="220" spans="1:14" s="179" customFormat="1" x14ac:dyDescent="0.2">
      <c r="A220" s="52"/>
      <c r="B220" s="171" t="s">
        <v>409</v>
      </c>
      <c r="C220" s="120" t="s">
        <v>410</v>
      </c>
      <c r="D220" s="175">
        <v>4</v>
      </c>
      <c r="E220" s="173" t="s">
        <v>51</v>
      </c>
      <c r="F220" s="211">
        <v>0</v>
      </c>
      <c r="G220" s="211">
        <v>0</v>
      </c>
      <c r="H220" s="107">
        <f t="shared" si="170"/>
        <v>0</v>
      </c>
      <c r="I220" s="109">
        <f t="shared" si="172"/>
        <v>0</v>
      </c>
      <c r="J220" s="109">
        <f t="shared" si="173"/>
        <v>0</v>
      </c>
      <c r="K220" s="106">
        <f t="shared" si="171"/>
        <v>0</v>
      </c>
      <c r="L220" s="177"/>
      <c r="M220" s="178"/>
      <c r="N220" s="178"/>
    </row>
    <row r="221" spans="1:14" s="179" customFormat="1" x14ac:dyDescent="0.2">
      <c r="A221" s="52"/>
      <c r="B221" s="171" t="s">
        <v>411</v>
      </c>
      <c r="C221" s="120" t="s">
        <v>412</v>
      </c>
      <c r="D221" s="175">
        <v>5</v>
      </c>
      <c r="E221" s="173" t="s">
        <v>51</v>
      </c>
      <c r="F221" s="211">
        <v>0</v>
      </c>
      <c r="G221" s="211">
        <v>0</v>
      </c>
      <c r="H221" s="107">
        <f t="shared" si="170"/>
        <v>0</v>
      </c>
      <c r="I221" s="109">
        <f t="shared" si="172"/>
        <v>0</v>
      </c>
      <c r="J221" s="109">
        <f t="shared" si="173"/>
        <v>0</v>
      </c>
      <c r="K221" s="106">
        <f t="shared" si="171"/>
        <v>0</v>
      </c>
      <c r="L221" s="177"/>
      <c r="M221" s="178"/>
      <c r="N221" s="178"/>
    </row>
    <row r="222" spans="1:14" s="179" customFormat="1" x14ac:dyDescent="0.2">
      <c r="A222" s="52"/>
      <c r="B222" s="171" t="s">
        <v>413</v>
      </c>
      <c r="C222" s="120" t="s">
        <v>414</v>
      </c>
      <c r="D222" s="175">
        <v>200</v>
      </c>
      <c r="E222" s="173" t="s">
        <v>210</v>
      </c>
      <c r="F222" s="211">
        <v>0</v>
      </c>
      <c r="G222" s="211">
        <v>0</v>
      </c>
      <c r="H222" s="107">
        <f t="shared" si="170"/>
        <v>0</v>
      </c>
      <c r="I222" s="109">
        <f t="shared" si="172"/>
        <v>0</v>
      </c>
      <c r="J222" s="109">
        <f t="shared" si="173"/>
        <v>0</v>
      </c>
      <c r="K222" s="106">
        <f t="shared" si="171"/>
        <v>0</v>
      </c>
      <c r="L222" s="177"/>
      <c r="M222" s="178"/>
      <c r="N222" s="178"/>
    </row>
    <row r="223" spans="1:14" s="179" customFormat="1" x14ac:dyDescent="0.2">
      <c r="A223" s="52"/>
      <c r="B223" s="171" t="s">
        <v>415</v>
      </c>
      <c r="C223" s="120" t="s">
        <v>416</v>
      </c>
      <c r="D223" s="175">
        <v>2</v>
      </c>
      <c r="E223" s="173" t="s">
        <v>51</v>
      </c>
      <c r="F223" s="211">
        <v>0</v>
      </c>
      <c r="G223" s="211">
        <v>0</v>
      </c>
      <c r="H223" s="107">
        <f t="shared" si="170"/>
        <v>0</v>
      </c>
      <c r="I223" s="109">
        <f t="shared" si="172"/>
        <v>0</v>
      </c>
      <c r="J223" s="109">
        <f t="shared" si="173"/>
        <v>0</v>
      </c>
      <c r="K223" s="106">
        <f t="shared" si="171"/>
        <v>0</v>
      </c>
      <c r="L223" s="177"/>
      <c r="M223" s="178"/>
      <c r="N223" s="178"/>
    </row>
    <row r="224" spans="1:14" s="179" customFormat="1" x14ac:dyDescent="0.2">
      <c r="A224" s="52"/>
      <c r="B224" s="171" t="s">
        <v>417</v>
      </c>
      <c r="C224" s="120" t="s">
        <v>418</v>
      </c>
      <c r="D224" s="175">
        <v>1</v>
      </c>
      <c r="E224" s="173" t="s">
        <v>51</v>
      </c>
      <c r="F224" s="211">
        <v>0</v>
      </c>
      <c r="G224" s="211">
        <v>0</v>
      </c>
      <c r="H224" s="107">
        <f t="shared" si="170"/>
        <v>0</v>
      </c>
      <c r="I224" s="109">
        <f t="shared" si="172"/>
        <v>0</v>
      </c>
      <c r="J224" s="109">
        <f t="shared" si="173"/>
        <v>0</v>
      </c>
      <c r="K224" s="106">
        <f t="shared" si="171"/>
        <v>0</v>
      </c>
      <c r="L224" s="177"/>
      <c r="M224" s="178"/>
      <c r="N224" s="178"/>
    </row>
    <row r="225" spans="1:14" s="179" customFormat="1" x14ac:dyDescent="0.2">
      <c r="A225" s="52"/>
      <c r="B225" s="171" t="s">
        <v>419</v>
      </c>
      <c r="C225" s="120" t="s">
        <v>420</v>
      </c>
      <c r="D225" s="175">
        <v>20</v>
      </c>
      <c r="E225" s="173" t="s">
        <v>210</v>
      </c>
      <c r="F225" s="211">
        <v>0</v>
      </c>
      <c r="G225" s="211">
        <v>0</v>
      </c>
      <c r="H225" s="107">
        <f t="shared" si="170"/>
        <v>0</v>
      </c>
      <c r="I225" s="109">
        <f t="shared" si="172"/>
        <v>0</v>
      </c>
      <c r="J225" s="109">
        <f t="shared" si="173"/>
        <v>0</v>
      </c>
      <c r="K225" s="106">
        <f t="shared" si="171"/>
        <v>0</v>
      </c>
      <c r="L225" s="177"/>
      <c r="M225" s="178"/>
      <c r="N225" s="178"/>
    </row>
    <row r="226" spans="1:14" s="179" customFormat="1" x14ac:dyDescent="0.2">
      <c r="A226" s="52"/>
      <c r="B226" s="171" t="s">
        <v>421</v>
      </c>
      <c r="C226" s="120" t="s">
        <v>422</v>
      </c>
      <c r="D226" s="175">
        <v>29</v>
      </c>
      <c r="E226" s="173" t="s">
        <v>51</v>
      </c>
      <c r="F226" s="211">
        <v>0</v>
      </c>
      <c r="G226" s="211">
        <v>0</v>
      </c>
      <c r="H226" s="107">
        <f t="shared" si="170"/>
        <v>0</v>
      </c>
      <c r="I226" s="109">
        <f t="shared" si="172"/>
        <v>0</v>
      </c>
      <c r="J226" s="109">
        <f t="shared" si="173"/>
        <v>0</v>
      </c>
      <c r="K226" s="106">
        <f t="shared" si="171"/>
        <v>0</v>
      </c>
      <c r="L226" s="177"/>
      <c r="M226" s="178"/>
      <c r="N226" s="178"/>
    </row>
    <row r="227" spans="1:14" s="179" customFormat="1" x14ac:dyDescent="0.2">
      <c r="A227" s="52"/>
      <c r="B227" s="171" t="s">
        <v>423</v>
      </c>
      <c r="C227" s="120" t="s">
        <v>424</v>
      </c>
      <c r="D227" s="175">
        <v>29</v>
      </c>
      <c r="E227" s="173" t="s">
        <v>51</v>
      </c>
      <c r="F227" s="211">
        <v>0</v>
      </c>
      <c r="G227" s="211">
        <v>0</v>
      </c>
      <c r="H227" s="107">
        <f t="shared" ref="H227" si="174">SUM(F227:G227)*D227</f>
        <v>0</v>
      </c>
      <c r="I227" s="109">
        <f t="shared" si="172"/>
        <v>0</v>
      </c>
      <c r="J227" s="109">
        <f t="shared" si="173"/>
        <v>0</v>
      </c>
      <c r="K227" s="106">
        <f t="shared" si="171"/>
        <v>0</v>
      </c>
      <c r="L227" s="177"/>
      <c r="M227" s="178"/>
      <c r="N227" s="178"/>
    </row>
    <row r="228" spans="1:14" s="179" customFormat="1" x14ac:dyDescent="0.2">
      <c r="A228" s="52"/>
      <c r="B228" s="171" t="s">
        <v>425</v>
      </c>
      <c r="C228" s="120" t="s">
        <v>426</v>
      </c>
      <c r="D228" s="175">
        <v>10</v>
      </c>
      <c r="E228" s="173" t="s">
        <v>51</v>
      </c>
      <c r="F228" s="211">
        <v>0</v>
      </c>
      <c r="G228" s="211">
        <v>0</v>
      </c>
      <c r="H228" s="107">
        <f t="shared" si="170"/>
        <v>0</v>
      </c>
      <c r="I228" s="109">
        <f t="shared" si="172"/>
        <v>0</v>
      </c>
      <c r="J228" s="109">
        <f t="shared" si="173"/>
        <v>0</v>
      </c>
      <c r="K228" s="106">
        <f t="shared" si="171"/>
        <v>0</v>
      </c>
      <c r="L228" s="177"/>
      <c r="M228" s="178"/>
      <c r="N228" s="178"/>
    </row>
    <row r="229" spans="1:14" s="179" customFormat="1" x14ac:dyDescent="0.2">
      <c r="A229" s="52"/>
      <c r="B229" s="171" t="s">
        <v>427</v>
      </c>
      <c r="C229" s="120" t="s">
        <v>428</v>
      </c>
      <c r="D229" s="175">
        <v>2</v>
      </c>
      <c r="E229" s="173" t="s">
        <v>51</v>
      </c>
      <c r="F229" s="211">
        <v>0</v>
      </c>
      <c r="G229" s="211">
        <v>0</v>
      </c>
      <c r="H229" s="107">
        <f t="shared" ref="H229" si="175">SUM(F229:G229)*D229</f>
        <v>0</v>
      </c>
      <c r="I229" s="109">
        <f t="shared" si="172"/>
        <v>0</v>
      </c>
      <c r="J229" s="109">
        <f t="shared" si="173"/>
        <v>0</v>
      </c>
      <c r="K229" s="106">
        <f t="shared" si="171"/>
        <v>0</v>
      </c>
      <c r="L229" s="177"/>
      <c r="M229" s="178"/>
      <c r="N229" s="178"/>
    </row>
    <row r="230" spans="1:14" s="66" customFormat="1" x14ac:dyDescent="0.2">
      <c r="A230" s="57"/>
      <c r="B230" s="57"/>
      <c r="C230" s="57" t="s">
        <v>429</v>
      </c>
      <c r="D230" s="58"/>
      <c r="E230" s="59"/>
      <c r="F230" s="92">
        <f>SUMPRODUCT(D215:D229,F215:F229)</f>
        <v>0</v>
      </c>
      <c r="G230" s="92">
        <f>SUMPRODUCT(D216:D229,G216:G229)</f>
        <v>0</v>
      </c>
      <c r="H230" s="93">
        <f>SUM(H215:H229)</f>
        <v>0</v>
      </c>
      <c r="I230" s="60">
        <f>SUMPRODUCT(D216:D229,I216:I229)</f>
        <v>0</v>
      </c>
      <c r="J230" s="60">
        <f>SUMPRODUCT(D216:D229,J216:J229)</f>
        <v>0</v>
      </c>
      <c r="K230" s="61">
        <f>SUM(K216:K229)</f>
        <v>0</v>
      </c>
    </row>
    <row r="231" spans="1:14" s="66" customFormat="1" ht="15.75" x14ac:dyDescent="0.2">
      <c r="A231" s="81"/>
      <c r="B231" s="74" t="s">
        <v>430</v>
      </c>
      <c r="C231" s="17" t="s">
        <v>431</v>
      </c>
      <c r="D231" s="82"/>
      <c r="E231" s="83"/>
      <c r="F231" s="96"/>
      <c r="G231" s="96"/>
      <c r="H231" s="104"/>
      <c r="I231" s="84"/>
      <c r="J231" s="84"/>
      <c r="K231" s="85"/>
    </row>
    <row r="232" spans="1:14" s="179" customFormat="1" x14ac:dyDescent="0.2">
      <c r="A232" s="52"/>
      <c r="B232" s="189" t="s">
        <v>171</v>
      </c>
      <c r="C232" s="122" t="s">
        <v>432</v>
      </c>
      <c r="D232" s="175"/>
      <c r="E232" s="140"/>
      <c r="F232" s="164"/>
      <c r="G232" s="164"/>
      <c r="H232" s="107"/>
      <c r="I232" s="109"/>
      <c r="J232" s="105"/>
      <c r="K232" s="106"/>
      <c r="L232" s="177"/>
      <c r="M232" s="178"/>
      <c r="N232" s="178"/>
    </row>
    <row r="233" spans="1:14" s="179" customFormat="1" x14ac:dyDescent="0.2">
      <c r="A233" s="52"/>
      <c r="B233" s="189" t="s">
        <v>433</v>
      </c>
      <c r="C233" s="122" t="s">
        <v>322</v>
      </c>
      <c r="D233" s="175">
        <v>12</v>
      </c>
      <c r="E233" s="140" t="s">
        <v>51</v>
      </c>
      <c r="F233" s="248">
        <v>0</v>
      </c>
      <c r="G233" s="248">
        <v>0</v>
      </c>
      <c r="H233" s="107">
        <f t="shared" ref="H233" si="176">SUM(F233:G233)*D233</f>
        <v>0</v>
      </c>
      <c r="I233" s="109">
        <f>TRUNC(F233*(1+$K$4),2)</f>
        <v>0</v>
      </c>
      <c r="J233" s="109">
        <f>TRUNC(G233*(1+$K$4),2)</f>
        <v>0</v>
      </c>
      <c r="K233" s="106">
        <f t="shared" ref="K233:K237" si="177">SUM(I233:J233)*D233</f>
        <v>0</v>
      </c>
      <c r="L233" s="177"/>
      <c r="M233" s="178"/>
      <c r="N233" s="178"/>
    </row>
    <row r="234" spans="1:14" s="179" customFormat="1" x14ac:dyDescent="0.2">
      <c r="A234" s="52"/>
      <c r="B234" s="189" t="s">
        <v>434</v>
      </c>
      <c r="C234" s="122" t="s">
        <v>435</v>
      </c>
      <c r="D234" s="175">
        <v>150</v>
      </c>
      <c r="E234" s="140" t="s">
        <v>210</v>
      </c>
      <c r="F234" s="248">
        <v>0</v>
      </c>
      <c r="G234" s="248">
        <v>0</v>
      </c>
      <c r="H234" s="107">
        <f>SUM(F234:G234)*D234</f>
        <v>0</v>
      </c>
      <c r="I234" s="109">
        <f t="shared" ref="I234:I255" si="178">TRUNC(F234*(1+$K$4),2)</f>
        <v>0</v>
      </c>
      <c r="J234" s="109">
        <f t="shared" ref="J234:J255" si="179">TRUNC(G234*(1+$K$4),2)</f>
        <v>0</v>
      </c>
      <c r="K234" s="106">
        <f t="shared" si="177"/>
        <v>0</v>
      </c>
      <c r="L234" s="177"/>
      <c r="M234" s="178"/>
      <c r="N234" s="178"/>
    </row>
    <row r="235" spans="1:14" s="179" customFormat="1" x14ac:dyDescent="0.2">
      <c r="A235" s="52"/>
      <c r="B235" s="189" t="s">
        <v>436</v>
      </c>
      <c r="C235" s="122" t="s">
        <v>437</v>
      </c>
      <c r="D235" s="175">
        <v>20</v>
      </c>
      <c r="E235" s="140" t="s">
        <v>210</v>
      </c>
      <c r="F235" s="248">
        <v>0</v>
      </c>
      <c r="G235" s="248">
        <v>0</v>
      </c>
      <c r="H235" s="107">
        <f>SUM(F235,G235)*D235</f>
        <v>0</v>
      </c>
      <c r="I235" s="109">
        <f t="shared" si="178"/>
        <v>0</v>
      </c>
      <c r="J235" s="109">
        <f t="shared" si="179"/>
        <v>0</v>
      </c>
      <c r="K235" s="106">
        <f t="shared" si="177"/>
        <v>0</v>
      </c>
      <c r="L235" s="177"/>
      <c r="M235" s="178"/>
      <c r="N235" s="178"/>
    </row>
    <row r="236" spans="1:14" s="179" customFormat="1" x14ac:dyDescent="0.2">
      <c r="A236" s="52"/>
      <c r="B236" s="189" t="s">
        <v>438</v>
      </c>
      <c r="C236" s="122" t="s">
        <v>439</v>
      </c>
      <c r="D236" s="175">
        <v>12</v>
      </c>
      <c r="E236" s="140" t="s">
        <v>210</v>
      </c>
      <c r="F236" s="248">
        <v>0</v>
      </c>
      <c r="G236" s="248">
        <v>0</v>
      </c>
      <c r="H236" s="107">
        <f t="shared" ref="H236:H237" si="180">SUM(F236:G236)*D236</f>
        <v>0</v>
      </c>
      <c r="I236" s="109">
        <f t="shared" si="178"/>
        <v>0</v>
      </c>
      <c r="J236" s="109">
        <f t="shared" si="179"/>
        <v>0</v>
      </c>
      <c r="K236" s="106">
        <f t="shared" si="177"/>
        <v>0</v>
      </c>
      <c r="L236" s="177"/>
      <c r="M236" s="178"/>
      <c r="N236" s="178"/>
    </row>
    <row r="237" spans="1:14" s="179" customFormat="1" x14ac:dyDescent="0.2">
      <c r="A237" s="52"/>
      <c r="B237" s="189" t="s">
        <v>440</v>
      </c>
      <c r="C237" s="122" t="s">
        <v>441</v>
      </c>
      <c r="D237" s="175">
        <v>2</v>
      </c>
      <c r="E237" s="140" t="s">
        <v>1</v>
      </c>
      <c r="F237" s="248">
        <v>0</v>
      </c>
      <c r="G237" s="248">
        <v>0</v>
      </c>
      <c r="H237" s="107">
        <f t="shared" si="180"/>
        <v>0</v>
      </c>
      <c r="I237" s="109">
        <f t="shared" si="178"/>
        <v>0</v>
      </c>
      <c r="J237" s="109">
        <f t="shared" si="179"/>
        <v>0</v>
      </c>
      <c r="K237" s="106">
        <f t="shared" si="177"/>
        <v>0</v>
      </c>
      <c r="L237" s="177"/>
      <c r="M237" s="178"/>
      <c r="N237" s="178"/>
    </row>
    <row r="238" spans="1:14" s="110" customFormat="1" x14ac:dyDescent="0.2">
      <c r="A238" s="18"/>
      <c r="B238" s="239" t="s">
        <v>442</v>
      </c>
      <c r="C238" s="17" t="s">
        <v>443</v>
      </c>
      <c r="D238" s="235"/>
      <c r="E238" s="14"/>
      <c r="F238" s="238"/>
      <c r="G238" s="238"/>
      <c r="H238" s="115"/>
      <c r="I238" s="109">
        <f t="shared" si="178"/>
        <v>0</v>
      </c>
      <c r="J238" s="109">
        <f t="shared" si="179"/>
        <v>0</v>
      </c>
      <c r="K238" s="51"/>
    </row>
    <row r="239" spans="1:14" s="179" customFormat="1" ht="25.5" x14ac:dyDescent="0.2">
      <c r="A239" s="52"/>
      <c r="B239" s="189" t="s">
        <v>444</v>
      </c>
      <c r="C239" s="122" t="s">
        <v>445</v>
      </c>
      <c r="D239" s="175">
        <v>2</v>
      </c>
      <c r="E239" s="140" t="s">
        <v>1</v>
      </c>
      <c r="F239" s="248">
        <v>0</v>
      </c>
      <c r="G239" s="248">
        <v>0</v>
      </c>
      <c r="H239" s="107">
        <f t="shared" ref="H239:H242" si="181">SUM(F239:G239)*D239</f>
        <v>0</v>
      </c>
      <c r="I239" s="109">
        <f t="shared" si="178"/>
        <v>0</v>
      </c>
      <c r="J239" s="109">
        <f t="shared" si="179"/>
        <v>0</v>
      </c>
      <c r="K239" s="106">
        <f t="shared" ref="K239:K242" si="182">SUM(I239:J239)*D239</f>
        <v>0</v>
      </c>
      <c r="L239" s="177"/>
      <c r="M239" s="178"/>
      <c r="N239" s="178"/>
    </row>
    <row r="240" spans="1:14" s="179" customFormat="1" ht="25.5" x14ac:dyDescent="0.2">
      <c r="A240" s="52"/>
      <c r="B240" s="189" t="s">
        <v>446</v>
      </c>
      <c r="C240" s="122" t="s">
        <v>447</v>
      </c>
      <c r="D240" s="175">
        <v>1</v>
      </c>
      <c r="E240" s="140" t="s">
        <v>51</v>
      </c>
      <c r="F240" s="248">
        <v>0</v>
      </c>
      <c r="G240" s="248">
        <v>0</v>
      </c>
      <c r="H240" s="107">
        <f t="shared" si="181"/>
        <v>0</v>
      </c>
      <c r="I240" s="109">
        <f t="shared" si="178"/>
        <v>0</v>
      </c>
      <c r="J240" s="109">
        <f t="shared" si="179"/>
        <v>0</v>
      </c>
      <c r="K240" s="106">
        <f t="shared" si="182"/>
        <v>0</v>
      </c>
      <c r="L240" s="177"/>
      <c r="M240" s="178"/>
      <c r="N240" s="178"/>
    </row>
    <row r="241" spans="1:14" s="179" customFormat="1" ht="25.5" x14ac:dyDescent="0.2">
      <c r="A241" s="52"/>
      <c r="B241" s="189" t="s">
        <v>448</v>
      </c>
      <c r="C241" s="122" t="s">
        <v>449</v>
      </c>
      <c r="D241" s="175">
        <v>1</v>
      </c>
      <c r="E241" s="140" t="s">
        <v>51</v>
      </c>
      <c r="F241" s="248">
        <v>0</v>
      </c>
      <c r="G241" s="248">
        <v>0</v>
      </c>
      <c r="H241" s="107">
        <f t="shared" si="181"/>
        <v>0</v>
      </c>
      <c r="I241" s="109">
        <f t="shared" si="178"/>
        <v>0</v>
      </c>
      <c r="J241" s="109">
        <f t="shared" si="179"/>
        <v>0</v>
      </c>
      <c r="K241" s="106">
        <f t="shared" si="182"/>
        <v>0</v>
      </c>
      <c r="L241" s="177"/>
      <c r="M241" s="178"/>
      <c r="N241" s="178"/>
    </row>
    <row r="242" spans="1:14" s="179" customFormat="1" ht="25.5" x14ac:dyDescent="0.2">
      <c r="A242" s="52"/>
      <c r="B242" s="189" t="s">
        <v>450</v>
      </c>
      <c r="C242" s="122" t="s">
        <v>451</v>
      </c>
      <c r="D242" s="175">
        <v>100</v>
      </c>
      <c r="E242" s="140" t="s">
        <v>210</v>
      </c>
      <c r="F242" s="248">
        <v>0</v>
      </c>
      <c r="G242" s="248">
        <v>0</v>
      </c>
      <c r="H242" s="107">
        <f t="shared" si="181"/>
        <v>0</v>
      </c>
      <c r="I242" s="109">
        <f t="shared" si="178"/>
        <v>0</v>
      </c>
      <c r="J242" s="109">
        <f t="shared" si="179"/>
        <v>0</v>
      </c>
      <c r="K242" s="106">
        <f t="shared" si="182"/>
        <v>0</v>
      </c>
      <c r="L242" s="177"/>
      <c r="M242" s="178"/>
      <c r="N242" s="178"/>
    </row>
    <row r="243" spans="1:14" s="179" customFormat="1" x14ac:dyDescent="0.2">
      <c r="A243" s="52"/>
      <c r="B243" s="189" t="s">
        <v>452</v>
      </c>
      <c r="C243" s="122" t="s">
        <v>453</v>
      </c>
      <c r="D243" s="175"/>
      <c r="E243" s="140"/>
      <c r="F243" s="164"/>
      <c r="G243" s="164"/>
      <c r="H243" s="107"/>
      <c r="I243" s="109">
        <f t="shared" si="178"/>
        <v>0</v>
      </c>
      <c r="J243" s="109">
        <f t="shared" si="179"/>
        <v>0</v>
      </c>
      <c r="K243" s="106"/>
      <c r="L243" s="177"/>
      <c r="M243" s="178"/>
      <c r="N243" s="178"/>
    </row>
    <row r="244" spans="1:14" s="179" customFormat="1" ht="25.5" x14ac:dyDescent="0.2">
      <c r="A244" s="52"/>
      <c r="B244" s="189" t="s">
        <v>454</v>
      </c>
      <c r="C244" s="122" t="s">
        <v>455</v>
      </c>
      <c r="D244" s="175">
        <v>1</v>
      </c>
      <c r="E244" s="140" t="s">
        <v>1</v>
      </c>
      <c r="F244" s="248">
        <v>0</v>
      </c>
      <c r="G244" s="248">
        <v>0</v>
      </c>
      <c r="H244" s="107">
        <f t="shared" ref="H244:H248" si="183">SUM(F244:G244)*D244</f>
        <v>0</v>
      </c>
      <c r="I244" s="109">
        <f t="shared" si="178"/>
        <v>0</v>
      </c>
      <c r="J244" s="109">
        <f t="shared" si="179"/>
        <v>0</v>
      </c>
      <c r="K244" s="106">
        <f t="shared" ref="K244:K248" si="184">SUM(I244:J244)*D244</f>
        <v>0</v>
      </c>
      <c r="L244" s="177"/>
      <c r="M244" s="178"/>
      <c r="N244" s="178"/>
    </row>
    <row r="245" spans="1:14" s="179" customFormat="1" x14ac:dyDescent="0.2">
      <c r="A245" s="52"/>
      <c r="B245" s="189" t="s">
        <v>456</v>
      </c>
      <c r="C245" s="122" t="s">
        <v>457</v>
      </c>
      <c r="D245" s="175">
        <v>3</v>
      </c>
      <c r="E245" s="140" t="s">
        <v>1</v>
      </c>
      <c r="F245" s="248">
        <v>0</v>
      </c>
      <c r="G245" s="248">
        <v>0</v>
      </c>
      <c r="H245" s="107">
        <f t="shared" si="183"/>
        <v>0</v>
      </c>
      <c r="I245" s="109">
        <f t="shared" si="178"/>
        <v>0</v>
      </c>
      <c r="J245" s="109">
        <f t="shared" si="179"/>
        <v>0</v>
      </c>
      <c r="K245" s="106">
        <f t="shared" si="184"/>
        <v>0</v>
      </c>
      <c r="L245" s="177"/>
      <c r="M245" s="178"/>
      <c r="N245" s="178"/>
    </row>
    <row r="246" spans="1:14" s="179" customFormat="1" x14ac:dyDescent="0.2">
      <c r="A246" s="52"/>
      <c r="B246" s="189" t="s">
        <v>458</v>
      </c>
      <c r="C246" s="122" t="s">
        <v>459</v>
      </c>
      <c r="D246" s="175">
        <v>800</v>
      </c>
      <c r="E246" s="140" t="s">
        <v>210</v>
      </c>
      <c r="F246" s="248">
        <v>0</v>
      </c>
      <c r="G246" s="248">
        <v>0</v>
      </c>
      <c r="H246" s="107">
        <f>SUM(F246:G246)*D246</f>
        <v>0</v>
      </c>
      <c r="I246" s="109">
        <f t="shared" si="178"/>
        <v>0</v>
      </c>
      <c r="J246" s="109">
        <f t="shared" si="179"/>
        <v>0</v>
      </c>
      <c r="K246" s="106">
        <f>SUM(I246:J246)*D246</f>
        <v>0</v>
      </c>
      <c r="L246" s="177"/>
      <c r="M246" s="178"/>
      <c r="N246" s="178"/>
    </row>
    <row r="247" spans="1:14" s="179" customFormat="1" x14ac:dyDescent="0.2">
      <c r="A247" s="52"/>
      <c r="B247" s="189" t="s">
        <v>460</v>
      </c>
      <c r="C247" s="122" t="s">
        <v>461</v>
      </c>
      <c r="D247" s="175">
        <v>1</v>
      </c>
      <c r="E247" s="140" t="s">
        <v>462</v>
      </c>
      <c r="F247" s="248">
        <v>0</v>
      </c>
      <c r="G247" s="248">
        <v>0</v>
      </c>
      <c r="H247" s="107">
        <f t="shared" si="183"/>
        <v>0</v>
      </c>
      <c r="I247" s="109">
        <f t="shared" si="178"/>
        <v>0</v>
      </c>
      <c r="J247" s="109">
        <f t="shared" si="179"/>
        <v>0</v>
      </c>
      <c r="K247" s="106">
        <f t="shared" si="184"/>
        <v>0</v>
      </c>
      <c r="L247" s="177"/>
      <c r="M247" s="178"/>
      <c r="N247" s="178"/>
    </row>
    <row r="248" spans="1:14" s="179" customFormat="1" x14ac:dyDescent="0.2">
      <c r="A248" s="52"/>
      <c r="B248" s="189" t="s">
        <v>463</v>
      </c>
      <c r="C248" s="122" t="s">
        <v>464</v>
      </c>
      <c r="D248" s="175">
        <v>14</v>
      </c>
      <c r="E248" s="140" t="s">
        <v>462</v>
      </c>
      <c r="F248" s="248">
        <v>0</v>
      </c>
      <c r="G248" s="248">
        <v>0</v>
      </c>
      <c r="H248" s="107">
        <f t="shared" si="183"/>
        <v>0</v>
      </c>
      <c r="I248" s="109">
        <f t="shared" si="178"/>
        <v>0</v>
      </c>
      <c r="J248" s="109">
        <f t="shared" si="179"/>
        <v>0</v>
      </c>
      <c r="K248" s="106">
        <f t="shared" si="184"/>
        <v>0</v>
      </c>
      <c r="L248" s="177"/>
      <c r="M248" s="178"/>
      <c r="N248" s="178"/>
    </row>
    <row r="249" spans="1:14" s="179" customFormat="1" ht="25.5" x14ac:dyDescent="0.2">
      <c r="A249" s="52"/>
      <c r="B249" s="189" t="s">
        <v>465</v>
      </c>
      <c r="C249" s="122" t="s">
        <v>466</v>
      </c>
      <c r="D249" s="175">
        <v>1</v>
      </c>
      <c r="E249" s="140" t="s">
        <v>462</v>
      </c>
      <c r="F249" s="248">
        <v>0</v>
      </c>
      <c r="G249" s="248">
        <v>0</v>
      </c>
      <c r="H249" s="107">
        <f>SUM(F249:G249)*D249</f>
        <v>0</v>
      </c>
      <c r="I249" s="109">
        <f t="shared" si="178"/>
        <v>0</v>
      </c>
      <c r="J249" s="109">
        <f t="shared" si="179"/>
        <v>0</v>
      </c>
      <c r="K249" s="106">
        <f>SUM(I249:J249)*D249</f>
        <v>0</v>
      </c>
      <c r="L249" s="177"/>
      <c r="M249" s="178"/>
      <c r="N249" s="178"/>
    </row>
    <row r="250" spans="1:14" s="179" customFormat="1" x14ac:dyDescent="0.2">
      <c r="A250" s="52"/>
      <c r="B250" s="189" t="s">
        <v>467</v>
      </c>
      <c r="C250" s="122" t="s">
        <v>322</v>
      </c>
      <c r="D250" s="175">
        <v>12</v>
      </c>
      <c r="E250" s="140" t="s">
        <v>51</v>
      </c>
      <c r="F250" s="248">
        <v>0</v>
      </c>
      <c r="G250" s="248">
        <v>0</v>
      </c>
      <c r="H250" s="107">
        <f t="shared" ref="H250" si="185">SUM(F250:G250)*D250</f>
        <v>0</v>
      </c>
      <c r="I250" s="109">
        <f t="shared" si="178"/>
        <v>0</v>
      </c>
      <c r="J250" s="109">
        <f t="shared" si="179"/>
        <v>0</v>
      </c>
      <c r="K250" s="106">
        <f t="shared" ref="K250:K255" si="186">SUM(I250:J250)*D250</f>
        <v>0</v>
      </c>
      <c r="L250" s="177"/>
      <c r="M250" s="178"/>
      <c r="N250" s="178"/>
    </row>
    <row r="251" spans="1:14" s="179" customFormat="1" x14ac:dyDescent="0.2">
      <c r="A251" s="52"/>
      <c r="B251" s="189" t="s">
        <v>468</v>
      </c>
      <c r="C251" s="122" t="s">
        <v>435</v>
      </c>
      <c r="D251" s="175">
        <v>150</v>
      </c>
      <c r="E251" s="140" t="s">
        <v>210</v>
      </c>
      <c r="F251" s="248">
        <v>0</v>
      </c>
      <c r="G251" s="248">
        <v>0</v>
      </c>
      <c r="H251" s="107">
        <f>SUM(F251:G251)*D251</f>
        <v>0</v>
      </c>
      <c r="I251" s="109">
        <f t="shared" si="178"/>
        <v>0</v>
      </c>
      <c r="J251" s="109">
        <f t="shared" si="179"/>
        <v>0</v>
      </c>
      <c r="K251" s="106">
        <f t="shared" si="186"/>
        <v>0</v>
      </c>
      <c r="L251" s="177"/>
      <c r="M251" s="178"/>
      <c r="N251" s="178"/>
    </row>
    <row r="252" spans="1:14" s="179" customFormat="1" x14ac:dyDescent="0.2">
      <c r="A252" s="52"/>
      <c r="B252" s="189" t="s">
        <v>469</v>
      </c>
      <c r="C252" s="122" t="s">
        <v>437</v>
      </c>
      <c r="D252" s="175">
        <v>20</v>
      </c>
      <c r="E252" s="140" t="s">
        <v>210</v>
      </c>
      <c r="F252" s="248">
        <v>0</v>
      </c>
      <c r="G252" s="248">
        <v>0</v>
      </c>
      <c r="H252" s="107">
        <f>SUM(F252,G252)*D252</f>
        <v>0</v>
      </c>
      <c r="I252" s="109">
        <f t="shared" si="178"/>
        <v>0</v>
      </c>
      <c r="J252" s="109">
        <f t="shared" si="179"/>
        <v>0</v>
      </c>
      <c r="K252" s="106">
        <f t="shared" si="186"/>
        <v>0</v>
      </c>
      <c r="L252" s="177"/>
      <c r="M252" s="178"/>
      <c r="N252" s="178"/>
    </row>
    <row r="253" spans="1:14" s="179" customFormat="1" x14ac:dyDescent="0.2">
      <c r="A253" s="52"/>
      <c r="B253" s="189" t="s">
        <v>470</v>
      </c>
      <c r="C253" s="122" t="s">
        <v>406</v>
      </c>
      <c r="D253" s="175">
        <v>2</v>
      </c>
      <c r="E253" s="140" t="s">
        <v>51</v>
      </c>
      <c r="F253" s="248">
        <v>0</v>
      </c>
      <c r="G253" s="248">
        <v>0</v>
      </c>
      <c r="H253" s="107">
        <f t="shared" ref="H253:H254" si="187">SUM(F253:G253)*D253</f>
        <v>0</v>
      </c>
      <c r="I253" s="109">
        <f t="shared" si="178"/>
        <v>0</v>
      </c>
      <c r="J253" s="109">
        <f t="shared" si="179"/>
        <v>0</v>
      </c>
      <c r="K253" s="106">
        <f t="shared" si="186"/>
        <v>0</v>
      </c>
      <c r="L253" s="177"/>
      <c r="M253" s="178"/>
      <c r="N253" s="178"/>
    </row>
    <row r="254" spans="1:14" s="179" customFormat="1" x14ac:dyDescent="0.2">
      <c r="A254" s="52"/>
      <c r="B254" s="189" t="s">
        <v>471</v>
      </c>
      <c r="C254" s="122" t="s">
        <v>408</v>
      </c>
      <c r="D254" s="175">
        <v>9</v>
      </c>
      <c r="E254" s="140" t="s">
        <v>210</v>
      </c>
      <c r="F254" s="248">
        <v>0</v>
      </c>
      <c r="G254" s="248">
        <v>0</v>
      </c>
      <c r="H254" s="107">
        <f t="shared" si="187"/>
        <v>0</v>
      </c>
      <c r="I254" s="109">
        <f t="shared" si="178"/>
        <v>0</v>
      </c>
      <c r="J254" s="109">
        <f t="shared" si="179"/>
        <v>0</v>
      </c>
      <c r="K254" s="106">
        <f t="shared" si="186"/>
        <v>0</v>
      </c>
      <c r="L254" s="177"/>
      <c r="M254" s="178"/>
      <c r="N254" s="178"/>
    </row>
    <row r="255" spans="1:14" s="179" customFormat="1" x14ac:dyDescent="0.2">
      <c r="A255" s="52"/>
      <c r="B255" s="189" t="s">
        <v>472</v>
      </c>
      <c r="C255" s="122" t="s">
        <v>473</v>
      </c>
      <c r="D255" s="175">
        <v>16</v>
      </c>
      <c r="E255" s="140" t="s">
        <v>462</v>
      </c>
      <c r="F255" s="248">
        <v>0</v>
      </c>
      <c r="G255" s="248">
        <v>0</v>
      </c>
      <c r="H255" s="107">
        <f t="shared" ref="H255" si="188">SUM(F255:G255)*D255</f>
        <v>0</v>
      </c>
      <c r="I255" s="109">
        <f t="shared" si="178"/>
        <v>0</v>
      </c>
      <c r="J255" s="109">
        <f t="shared" si="179"/>
        <v>0</v>
      </c>
      <c r="K255" s="106">
        <f t="shared" si="186"/>
        <v>0</v>
      </c>
      <c r="L255" s="177"/>
      <c r="M255" s="178"/>
      <c r="N255" s="178"/>
    </row>
    <row r="256" spans="1:14" s="66" customFormat="1" x14ac:dyDescent="0.2">
      <c r="A256" s="57"/>
      <c r="B256" s="57"/>
      <c r="C256" s="57" t="s">
        <v>474</v>
      </c>
      <c r="D256" s="58"/>
      <c r="E256" s="59"/>
      <c r="F256" s="92">
        <f>SUMPRODUCT(D232:D255,F232:F255)</f>
        <v>0</v>
      </c>
      <c r="G256" s="92">
        <f>SUMPRODUCT(D232:D255,G232:G255)</f>
        <v>0</v>
      </c>
      <c r="H256" s="93">
        <f>SUM(H232:H255)</f>
        <v>0</v>
      </c>
      <c r="I256" s="60">
        <f>SUMPRODUCT(D233:D255,I233:I255)</f>
        <v>0</v>
      </c>
      <c r="J256" s="60">
        <f>SUMPRODUCT(D233:D255,J233:J255)</f>
        <v>0</v>
      </c>
      <c r="K256" s="61">
        <f>SUM(K233:K255)</f>
        <v>0</v>
      </c>
    </row>
    <row r="257" spans="1:14" s="66" customFormat="1" ht="15.75" x14ac:dyDescent="0.2">
      <c r="A257" s="81"/>
      <c r="B257" s="74" t="s">
        <v>28</v>
      </c>
      <c r="C257" s="17" t="s">
        <v>475</v>
      </c>
      <c r="D257" s="82"/>
      <c r="E257" s="83"/>
      <c r="F257" s="96"/>
      <c r="G257" s="96"/>
      <c r="H257" s="104"/>
      <c r="I257" s="84"/>
      <c r="J257" s="84"/>
      <c r="K257" s="85"/>
    </row>
    <row r="258" spans="1:14" s="179" customFormat="1" x14ac:dyDescent="0.2">
      <c r="A258" s="52"/>
      <c r="B258" s="189">
        <v>1</v>
      </c>
      <c r="C258" s="122" t="s">
        <v>476</v>
      </c>
      <c r="D258" s="175">
        <v>1</v>
      </c>
      <c r="E258" s="140" t="s">
        <v>223</v>
      </c>
      <c r="F258" s="248">
        <v>0</v>
      </c>
      <c r="G258" s="248">
        <v>0</v>
      </c>
      <c r="H258" s="107">
        <f t="shared" ref="H258:H264" si="189">SUM(F258:G258)*D258</f>
        <v>0</v>
      </c>
      <c r="I258" s="109">
        <f>TRUNC(F258*(1+$K$4),2)</f>
        <v>0</v>
      </c>
      <c r="J258" s="109">
        <f>TRUNC(G258*(1+$K$4),2)</f>
        <v>0</v>
      </c>
      <c r="K258" s="106">
        <f t="shared" ref="K258:K264" si="190">SUM(I258:J258)*D258</f>
        <v>0</v>
      </c>
      <c r="L258" s="177"/>
      <c r="M258" s="178"/>
      <c r="N258" s="178"/>
    </row>
    <row r="259" spans="1:14" s="179" customFormat="1" x14ac:dyDescent="0.2">
      <c r="A259" s="52"/>
      <c r="B259" s="189">
        <v>2</v>
      </c>
      <c r="C259" s="122" t="s">
        <v>477</v>
      </c>
      <c r="D259" s="175">
        <v>31</v>
      </c>
      <c r="E259" s="140" t="s">
        <v>51</v>
      </c>
      <c r="F259" s="248">
        <v>0</v>
      </c>
      <c r="G259" s="248">
        <v>0</v>
      </c>
      <c r="H259" s="107">
        <f t="shared" si="189"/>
        <v>0</v>
      </c>
      <c r="I259" s="109">
        <f t="shared" ref="I259:I264" si="191">TRUNC(F259*(1+$K$4),2)</f>
        <v>0</v>
      </c>
      <c r="J259" s="109">
        <f t="shared" ref="J259:J264" si="192">TRUNC(G259*(1+$K$4),2)</f>
        <v>0</v>
      </c>
      <c r="K259" s="106">
        <f t="shared" si="190"/>
        <v>0</v>
      </c>
      <c r="L259" s="177"/>
      <c r="M259" s="178"/>
      <c r="N259" s="178"/>
    </row>
    <row r="260" spans="1:14" s="179" customFormat="1" ht="25.5" x14ac:dyDescent="0.2">
      <c r="A260" s="52"/>
      <c r="B260" s="189">
        <v>3</v>
      </c>
      <c r="C260" s="122" t="s">
        <v>478</v>
      </c>
      <c r="D260" s="175">
        <v>1</v>
      </c>
      <c r="E260" s="140" t="s">
        <v>223</v>
      </c>
      <c r="F260" s="248">
        <v>0</v>
      </c>
      <c r="G260" s="248">
        <v>0</v>
      </c>
      <c r="H260" s="107">
        <f t="shared" si="189"/>
        <v>0</v>
      </c>
      <c r="I260" s="109">
        <f t="shared" si="191"/>
        <v>0</v>
      </c>
      <c r="J260" s="109">
        <f t="shared" si="192"/>
        <v>0</v>
      </c>
      <c r="K260" s="106">
        <f t="shared" si="190"/>
        <v>0</v>
      </c>
      <c r="L260" s="177"/>
      <c r="M260" s="178"/>
      <c r="N260" s="178"/>
    </row>
    <row r="261" spans="1:14" s="179" customFormat="1" ht="25.5" x14ac:dyDescent="0.2">
      <c r="A261" s="52"/>
      <c r="B261" s="189">
        <v>4</v>
      </c>
      <c r="C261" s="122" t="s">
        <v>479</v>
      </c>
      <c r="D261" s="175">
        <v>1</v>
      </c>
      <c r="E261" s="140" t="s">
        <v>51</v>
      </c>
      <c r="F261" s="248">
        <v>0</v>
      </c>
      <c r="G261" s="248">
        <v>0</v>
      </c>
      <c r="H261" s="107">
        <f t="shared" si="189"/>
        <v>0</v>
      </c>
      <c r="I261" s="109">
        <f t="shared" si="191"/>
        <v>0</v>
      </c>
      <c r="J261" s="109">
        <f t="shared" si="192"/>
        <v>0</v>
      </c>
      <c r="K261" s="106">
        <f t="shared" si="190"/>
        <v>0</v>
      </c>
      <c r="L261" s="177"/>
      <c r="M261" s="178"/>
      <c r="N261" s="178"/>
    </row>
    <row r="262" spans="1:14" s="179" customFormat="1" x14ac:dyDescent="0.2">
      <c r="A262" s="52"/>
      <c r="B262" s="189">
        <v>5</v>
      </c>
      <c r="C262" s="122" t="s">
        <v>480</v>
      </c>
      <c r="D262" s="175">
        <v>1</v>
      </c>
      <c r="E262" s="140" t="s">
        <v>223</v>
      </c>
      <c r="F262" s="248">
        <v>0</v>
      </c>
      <c r="G262" s="248">
        <v>0</v>
      </c>
      <c r="H262" s="107">
        <f t="shared" si="189"/>
        <v>0</v>
      </c>
      <c r="I262" s="109">
        <f t="shared" si="191"/>
        <v>0</v>
      </c>
      <c r="J262" s="109">
        <f t="shared" si="192"/>
        <v>0</v>
      </c>
      <c r="K262" s="106">
        <f t="shared" si="190"/>
        <v>0</v>
      </c>
      <c r="L262" s="177"/>
      <c r="M262" s="178"/>
      <c r="N262" s="178"/>
    </row>
    <row r="263" spans="1:14" s="179" customFormat="1" x14ac:dyDescent="0.2">
      <c r="A263" s="52"/>
      <c r="B263" s="189">
        <v>6</v>
      </c>
      <c r="C263" s="122" t="s">
        <v>481</v>
      </c>
      <c r="D263" s="175">
        <v>2</v>
      </c>
      <c r="E263" s="140" t="s">
        <v>223</v>
      </c>
      <c r="F263" s="248">
        <v>0</v>
      </c>
      <c r="G263" s="248">
        <v>0</v>
      </c>
      <c r="H263" s="107">
        <f t="shared" si="189"/>
        <v>0</v>
      </c>
      <c r="I263" s="109">
        <f t="shared" si="191"/>
        <v>0</v>
      </c>
      <c r="J263" s="109">
        <f t="shared" si="192"/>
        <v>0</v>
      </c>
      <c r="K263" s="106">
        <f t="shared" si="190"/>
        <v>0</v>
      </c>
      <c r="L263" s="177"/>
      <c r="M263" s="178"/>
      <c r="N263" s="178"/>
    </row>
    <row r="264" spans="1:14" s="179" customFormat="1" ht="25.5" x14ac:dyDescent="0.2">
      <c r="A264" s="52"/>
      <c r="B264" s="189">
        <v>7</v>
      </c>
      <c r="C264" s="122" t="s">
        <v>482</v>
      </c>
      <c r="D264" s="175">
        <v>1</v>
      </c>
      <c r="E264" s="140" t="s">
        <v>223</v>
      </c>
      <c r="F264" s="248">
        <v>0</v>
      </c>
      <c r="G264" s="248">
        <v>0</v>
      </c>
      <c r="H264" s="107">
        <f t="shared" si="189"/>
        <v>0</v>
      </c>
      <c r="I264" s="109">
        <f t="shared" si="191"/>
        <v>0</v>
      </c>
      <c r="J264" s="109">
        <f t="shared" si="192"/>
        <v>0</v>
      </c>
      <c r="K264" s="106">
        <f t="shared" si="190"/>
        <v>0</v>
      </c>
      <c r="L264" s="177"/>
      <c r="M264" s="178"/>
      <c r="N264" s="178"/>
    </row>
    <row r="265" spans="1:14" s="66" customFormat="1" x14ac:dyDescent="0.2">
      <c r="A265" s="57"/>
      <c r="B265" s="57"/>
      <c r="C265" s="57" t="s">
        <v>483</v>
      </c>
      <c r="D265" s="58"/>
      <c r="E265" s="59"/>
      <c r="F265" s="92">
        <f>SUMPRODUCT(D258:D264,F258:F264)</f>
        <v>0</v>
      </c>
      <c r="G265" s="92">
        <f>SUMPRODUCT(D258:D264,G258:G264)</f>
        <v>0</v>
      </c>
      <c r="H265" s="93">
        <f>SUM(H258:H264)</f>
        <v>0</v>
      </c>
      <c r="I265" s="60">
        <f>SUMPRODUCT(D258:D264,I258:I264)</f>
        <v>0</v>
      </c>
      <c r="J265" s="60">
        <f>SUMPRODUCT(D258:D264,J258:J264)</f>
        <v>0</v>
      </c>
      <c r="K265" s="61">
        <f>SUM(K258:K264)</f>
        <v>0</v>
      </c>
    </row>
    <row r="266" spans="1:14" s="66" customFormat="1" x14ac:dyDescent="0.2">
      <c r="A266" s="57"/>
      <c r="B266" s="57"/>
      <c r="C266" s="57" t="s">
        <v>31</v>
      </c>
      <c r="D266" s="58"/>
      <c r="E266" s="59"/>
      <c r="F266" s="92">
        <f t="shared" ref="F266:K266" si="193">F160+F214+F230+F256+F265</f>
        <v>0</v>
      </c>
      <c r="G266" s="92">
        <f t="shared" si="193"/>
        <v>0</v>
      </c>
      <c r="H266" s="93">
        <f t="shared" si="193"/>
        <v>0</v>
      </c>
      <c r="I266" s="60">
        <f>I160+I214+I230+I256+I265</f>
        <v>0</v>
      </c>
      <c r="J266" s="60">
        <f t="shared" si="193"/>
        <v>0</v>
      </c>
      <c r="K266" s="61">
        <f t="shared" si="193"/>
        <v>0</v>
      </c>
    </row>
    <row r="267" spans="1:14" s="2" customFormat="1" x14ac:dyDescent="0.2">
      <c r="A267" s="18"/>
      <c r="B267" s="73" t="s">
        <v>32</v>
      </c>
      <c r="C267" s="17" t="s">
        <v>33</v>
      </c>
      <c r="D267" s="16"/>
      <c r="E267" s="15"/>
      <c r="F267" s="114"/>
      <c r="G267" s="114"/>
      <c r="H267" s="89"/>
      <c r="I267" s="50"/>
      <c r="J267" s="50"/>
      <c r="K267" s="51"/>
    </row>
    <row r="268" spans="1:14" s="2" customFormat="1" x14ac:dyDescent="0.2">
      <c r="A268" s="52"/>
      <c r="B268" s="74">
        <v>1</v>
      </c>
      <c r="C268" s="17" t="s">
        <v>34</v>
      </c>
      <c r="D268" s="55"/>
      <c r="E268" s="56"/>
      <c r="F268" s="91"/>
      <c r="G268" s="91"/>
      <c r="H268" s="90"/>
      <c r="I268" s="50"/>
      <c r="J268" s="50"/>
      <c r="K268" s="51"/>
    </row>
    <row r="269" spans="1:14" s="2" customFormat="1" ht="127.5" x14ac:dyDescent="0.2">
      <c r="A269" s="20"/>
      <c r="B269" s="53" t="s">
        <v>35</v>
      </c>
      <c r="C269" s="75" t="s">
        <v>61</v>
      </c>
      <c r="D269" s="55">
        <v>1</v>
      </c>
      <c r="E269" s="19" t="s">
        <v>30</v>
      </c>
      <c r="F269" s="251">
        <v>0</v>
      </c>
      <c r="G269" s="252">
        <v>0</v>
      </c>
      <c r="H269" s="108">
        <f t="shared" ref="H269:H283" si="194">SUM(F269:G269)*D269</f>
        <v>0</v>
      </c>
      <c r="I269" s="50">
        <f t="shared" ref="I269:J283" si="195">TRUNC(F269*(1+$K$4),2)</f>
        <v>0</v>
      </c>
      <c r="J269" s="50">
        <f t="shared" si="195"/>
        <v>0</v>
      </c>
      <c r="K269" s="241">
        <f t="shared" ref="K269" si="196">SUM(I269:J269)*D269</f>
        <v>0</v>
      </c>
      <c r="L269" s="242"/>
      <c r="M269" s="242"/>
    </row>
    <row r="270" spans="1:14" s="2" customFormat="1" ht="102" x14ac:dyDescent="0.2">
      <c r="A270" s="20"/>
      <c r="B270" s="53" t="s">
        <v>36</v>
      </c>
      <c r="C270" s="75" t="s">
        <v>62</v>
      </c>
      <c r="D270" s="55">
        <v>1</v>
      </c>
      <c r="E270" s="19" t="s">
        <v>30</v>
      </c>
      <c r="F270" s="251">
        <v>0</v>
      </c>
      <c r="G270" s="252">
        <v>0</v>
      </c>
      <c r="H270" s="108">
        <f t="shared" si="194"/>
        <v>0</v>
      </c>
      <c r="I270" s="50">
        <f t="shared" si="195"/>
        <v>0</v>
      </c>
      <c r="J270" s="50">
        <f t="shared" si="195"/>
        <v>0</v>
      </c>
      <c r="K270" s="241">
        <f t="shared" ref="K270:K271" si="197">SUM(I270:J270)*D270</f>
        <v>0</v>
      </c>
      <c r="L270" s="243"/>
      <c r="M270" s="242"/>
    </row>
    <row r="271" spans="1:14" s="2" customFormat="1" ht="102" x14ac:dyDescent="0.2">
      <c r="A271" s="20"/>
      <c r="B271" s="53" t="s">
        <v>37</v>
      </c>
      <c r="C271" s="75" t="s">
        <v>63</v>
      </c>
      <c r="D271" s="55">
        <v>1</v>
      </c>
      <c r="E271" s="19" t="s">
        <v>30</v>
      </c>
      <c r="F271" s="251">
        <v>0</v>
      </c>
      <c r="G271" s="252">
        <v>0</v>
      </c>
      <c r="H271" s="108">
        <f t="shared" si="194"/>
        <v>0</v>
      </c>
      <c r="I271" s="50">
        <f t="shared" si="195"/>
        <v>0</v>
      </c>
      <c r="J271" s="50">
        <f t="shared" si="195"/>
        <v>0</v>
      </c>
      <c r="K271" s="241">
        <f t="shared" si="197"/>
        <v>0</v>
      </c>
      <c r="L271" s="242"/>
    </row>
    <row r="272" spans="1:14" s="2" customFormat="1" ht="114.75" x14ac:dyDescent="0.2">
      <c r="A272" s="20"/>
      <c r="B272" s="53" t="s">
        <v>38</v>
      </c>
      <c r="C272" s="75" t="s">
        <v>64</v>
      </c>
      <c r="D272" s="55">
        <v>2</v>
      </c>
      <c r="E272" s="19" t="s">
        <v>30</v>
      </c>
      <c r="F272" s="251">
        <v>0</v>
      </c>
      <c r="G272" s="252">
        <v>0</v>
      </c>
      <c r="H272" s="108">
        <f t="shared" si="194"/>
        <v>0</v>
      </c>
      <c r="I272" s="50">
        <f t="shared" si="195"/>
        <v>0</v>
      </c>
      <c r="J272" s="50">
        <f t="shared" si="195"/>
        <v>0</v>
      </c>
      <c r="K272" s="241">
        <f t="shared" ref="K272" si="198">SUM(I272:J272)*D272</f>
        <v>0</v>
      </c>
      <c r="L272" s="242"/>
    </row>
    <row r="273" spans="1:17" s="2" customFormat="1" ht="51" x14ac:dyDescent="0.2">
      <c r="A273" s="20"/>
      <c r="B273" s="53" t="s">
        <v>39</v>
      </c>
      <c r="C273" s="75" t="s">
        <v>71</v>
      </c>
      <c r="D273" s="55">
        <v>2</v>
      </c>
      <c r="E273" s="19" t="s">
        <v>30</v>
      </c>
      <c r="F273" s="164" t="s">
        <v>46</v>
      </c>
      <c r="G273" s="252">
        <v>0</v>
      </c>
      <c r="H273" s="108">
        <f t="shared" ref="H273:H274" si="199">SUM(F273:G273)*D273</f>
        <v>0</v>
      </c>
      <c r="I273" s="50" t="s">
        <v>46</v>
      </c>
      <c r="J273" s="50">
        <f t="shared" ref="J273:J274" si="200">TRUNC(G273*(1+$K$4),2)</f>
        <v>0</v>
      </c>
      <c r="K273" s="241">
        <f t="shared" ref="K273:K274" si="201">SUM(I273:J273)*D273</f>
        <v>0</v>
      </c>
      <c r="L273" s="242"/>
      <c r="Q273" s="113"/>
    </row>
    <row r="274" spans="1:17" s="2" customFormat="1" ht="38.25" x14ac:dyDescent="0.2">
      <c r="A274" s="20"/>
      <c r="B274" s="53" t="s">
        <v>40</v>
      </c>
      <c r="C274" s="75" t="s">
        <v>72</v>
      </c>
      <c r="D274" s="55">
        <v>1</v>
      </c>
      <c r="E274" s="19" t="s">
        <v>30</v>
      </c>
      <c r="F274" s="164" t="s">
        <v>46</v>
      </c>
      <c r="G274" s="252">
        <v>0</v>
      </c>
      <c r="H274" s="108">
        <f t="shared" si="199"/>
        <v>0</v>
      </c>
      <c r="I274" s="50" t="s">
        <v>46</v>
      </c>
      <c r="J274" s="50">
        <f t="shared" si="200"/>
        <v>0</v>
      </c>
      <c r="K274" s="241">
        <f t="shared" si="201"/>
        <v>0</v>
      </c>
      <c r="L274" s="242"/>
      <c r="Q274" s="113"/>
    </row>
    <row r="275" spans="1:17" s="2" customFormat="1" ht="51" x14ac:dyDescent="0.2">
      <c r="A275" s="20"/>
      <c r="B275" s="53" t="s">
        <v>41</v>
      </c>
      <c r="C275" s="54" t="s">
        <v>65</v>
      </c>
      <c r="D275" s="55">
        <v>1</v>
      </c>
      <c r="E275" s="19" t="s">
        <v>30</v>
      </c>
      <c r="F275" s="251">
        <v>0</v>
      </c>
      <c r="G275" s="252">
        <v>0</v>
      </c>
      <c r="H275" s="108">
        <f t="shared" si="194"/>
        <v>0</v>
      </c>
      <c r="I275" s="50">
        <f t="shared" si="195"/>
        <v>0</v>
      </c>
      <c r="J275" s="50">
        <f t="shared" si="195"/>
        <v>0</v>
      </c>
      <c r="K275" s="241">
        <f t="shared" ref="K275" si="202">SUM(I275:J275)*D275</f>
        <v>0</v>
      </c>
      <c r="L275" s="242"/>
      <c r="Q275" s="113"/>
    </row>
    <row r="276" spans="1:17" s="2" customFormat="1" ht="51" x14ac:dyDescent="0.2">
      <c r="A276" s="52"/>
      <c r="B276" s="53" t="s">
        <v>54</v>
      </c>
      <c r="C276" s="54" t="s">
        <v>66</v>
      </c>
      <c r="D276" s="55">
        <v>1</v>
      </c>
      <c r="E276" s="14" t="s">
        <v>30</v>
      </c>
      <c r="F276" s="253">
        <v>0</v>
      </c>
      <c r="G276" s="252">
        <v>0</v>
      </c>
      <c r="H276" s="115">
        <f>SUM(F276:G276)*D276</f>
        <v>0</v>
      </c>
      <c r="I276" s="50">
        <f t="shared" si="195"/>
        <v>0</v>
      </c>
      <c r="J276" s="50">
        <f t="shared" ref="J276" si="203">ROUND(G276*(1+$K$4),2)</f>
        <v>0</v>
      </c>
      <c r="K276" s="241">
        <f t="shared" ref="K276:K279" si="204">SUM(I276:J276)*D276</f>
        <v>0</v>
      </c>
      <c r="L276" s="242"/>
    </row>
    <row r="277" spans="1:17" s="118" customFormat="1" x14ac:dyDescent="0.2">
      <c r="A277" s="52"/>
      <c r="B277" s="53" t="s">
        <v>55</v>
      </c>
      <c r="C277" s="111" t="s">
        <v>515</v>
      </c>
      <c r="D277" s="55">
        <v>2</v>
      </c>
      <c r="E277" s="14" t="s">
        <v>1</v>
      </c>
      <c r="F277" s="253">
        <v>0</v>
      </c>
      <c r="G277" s="253">
        <v>0</v>
      </c>
      <c r="H277" s="117">
        <f t="shared" ref="H277" si="205">SUM(F277,G277)*D277</f>
        <v>0</v>
      </c>
      <c r="I277" s="105">
        <f t="shared" ref="I277" si="206">TRUNC(F277*(1+$K$4),2)</f>
        <v>0</v>
      </c>
      <c r="J277" s="112">
        <f t="shared" ref="J277" si="207">TRUNC(G277*(1+$K$4),2)</f>
        <v>0</v>
      </c>
      <c r="K277" s="240">
        <f t="shared" si="204"/>
        <v>0</v>
      </c>
      <c r="L277" s="242"/>
      <c r="M277" s="227"/>
    </row>
    <row r="278" spans="1:17" s="118" customFormat="1" x14ac:dyDescent="0.2">
      <c r="A278" s="52"/>
      <c r="B278" s="53" t="s">
        <v>44</v>
      </c>
      <c r="C278" s="111" t="s">
        <v>516</v>
      </c>
      <c r="D278" s="55">
        <v>2</v>
      </c>
      <c r="E278" s="14" t="s">
        <v>1</v>
      </c>
      <c r="F278" s="253">
        <v>0</v>
      </c>
      <c r="G278" s="253">
        <v>0</v>
      </c>
      <c r="H278" s="117">
        <f t="shared" ref="H278" si="208">SUM(F278,G278)*D278</f>
        <v>0</v>
      </c>
      <c r="I278" s="105">
        <f t="shared" ref="I278" si="209">TRUNC(F278*(1+$K$4),2)</f>
        <v>0</v>
      </c>
      <c r="J278" s="112">
        <f t="shared" ref="J278" si="210">TRUNC(G278*(1+$K$4),2)</f>
        <v>0</v>
      </c>
      <c r="K278" s="240">
        <f t="shared" ref="K278" si="211">SUM(I278:J278)*D278</f>
        <v>0</v>
      </c>
      <c r="L278" s="242"/>
      <c r="M278" s="227"/>
    </row>
    <row r="279" spans="1:17" s="118" customFormat="1" x14ac:dyDescent="0.2">
      <c r="A279" s="52"/>
      <c r="B279" s="53" t="s">
        <v>73</v>
      </c>
      <c r="C279" s="111" t="s">
        <v>67</v>
      </c>
      <c r="D279" s="55">
        <v>4</v>
      </c>
      <c r="E279" s="116" t="s">
        <v>30</v>
      </c>
      <c r="F279" s="253">
        <v>0</v>
      </c>
      <c r="G279" s="253">
        <v>0</v>
      </c>
      <c r="H279" s="117">
        <f t="shared" ref="H279" si="212">SUM(F279,G279)*D279</f>
        <v>0</v>
      </c>
      <c r="I279" s="105">
        <f t="shared" si="195"/>
        <v>0</v>
      </c>
      <c r="J279" s="112">
        <f>TRUNC(G279*(1+$K$4),2)</f>
        <v>0</v>
      </c>
      <c r="K279" s="240">
        <f t="shared" si="204"/>
        <v>0</v>
      </c>
      <c r="L279" s="242"/>
      <c r="M279" s="227"/>
    </row>
    <row r="280" spans="1:17" s="118" customFormat="1" x14ac:dyDescent="0.2">
      <c r="A280" s="52"/>
      <c r="B280" s="53" t="s">
        <v>56</v>
      </c>
      <c r="C280" s="111" t="s">
        <v>68</v>
      </c>
      <c r="D280" s="55">
        <v>2</v>
      </c>
      <c r="E280" s="116" t="s">
        <v>30</v>
      </c>
      <c r="F280" s="253">
        <v>0</v>
      </c>
      <c r="G280" s="253">
        <v>0</v>
      </c>
      <c r="H280" s="117">
        <f t="shared" ref="H280" si="213">SUM(F280,G280)*D280</f>
        <v>0</v>
      </c>
      <c r="I280" s="105">
        <f t="shared" si="195"/>
        <v>0</v>
      </c>
      <c r="J280" s="112">
        <f t="shared" ref="J280" si="214">TRUNC(G280*(1+$K$4),2)</f>
        <v>0</v>
      </c>
      <c r="K280" s="240">
        <f t="shared" ref="K280" si="215">SUM(I280:J280)*D280</f>
        <v>0</v>
      </c>
      <c r="L280" s="242"/>
      <c r="M280" s="227"/>
    </row>
    <row r="281" spans="1:17" s="2" customFormat="1" ht="83.25" customHeight="1" x14ac:dyDescent="0.2">
      <c r="A281" s="20"/>
      <c r="B281" s="53" t="s">
        <v>517</v>
      </c>
      <c r="C281" s="75" t="s">
        <v>69</v>
      </c>
      <c r="D281" s="55">
        <v>1</v>
      </c>
      <c r="E281" s="14" t="s">
        <v>30</v>
      </c>
      <c r="F281" s="253">
        <v>0</v>
      </c>
      <c r="G281" s="253">
        <v>0</v>
      </c>
      <c r="H281" s="108">
        <f t="shared" si="194"/>
        <v>0</v>
      </c>
      <c r="I281" s="50">
        <f t="shared" si="195"/>
        <v>0</v>
      </c>
      <c r="J281" s="50">
        <f t="shared" si="195"/>
        <v>0</v>
      </c>
      <c r="K281" s="241">
        <f t="shared" ref="K281" si="216">SUM(I281:J281)*D281</f>
        <v>0</v>
      </c>
      <c r="L281" s="242"/>
    </row>
    <row r="282" spans="1:17" s="2" customFormat="1" ht="51" x14ac:dyDescent="0.2">
      <c r="A282" s="20"/>
      <c r="B282" s="53" t="s">
        <v>518</v>
      </c>
      <c r="C282" s="75" t="s">
        <v>53</v>
      </c>
      <c r="D282" s="55">
        <v>1</v>
      </c>
      <c r="E282" s="14" t="s">
        <v>1</v>
      </c>
      <c r="F282" s="253">
        <v>0</v>
      </c>
      <c r="G282" s="253">
        <v>0</v>
      </c>
      <c r="H282" s="108">
        <f t="shared" si="194"/>
        <v>0</v>
      </c>
      <c r="I282" s="50">
        <f t="shared" si="195"/>
        <v>0</v>
      </c>
      <c r="J282" s="50">
        <f t="shared" si="195"/>
        <v>0</v>
      </c>
      <c r="K282" s="241">
        <f t="shared" ref="K282:K283" si="217">SUM(I282:J282)*D282</f>
        <v>0</v>
      </c>
      <c r="L282" s="242"/>
    </row>
    <row r="283" spans="1:17" s="2" customFormat="1" ht="141" customHeight="1" x14ac:dyDescent="0.2">
      <c r="A283" s="20"/>
      <c r="B283" s="53" t="s">
        <v>519</v>
      </c>
      <c r="C283" s="75" t="s">
        <v>520</v>
      </c>
      <c r="D283" s="55">
        <v>1</v>
      </c>
      <c r="E283" s="14" t="s">
        <v>30</v>
      </c>
      <c r="F283" s="253">
        <v>0</v>
      </c>
      <c r="G283" s="253">
        <v>0</v>
      </c>
      <c r="H283" s="108">
        <f t="shared" si="194"/>
        <v>0</v>
      </c>
      <c r="I283" s="50">
        <f t="shared" si="195"/>
        <v>0</v>
      </c>
      <c r="J283" s="50">
        <f t="shared" si="195"/>
        <v>0</v>
      </c>
      <c r="K283" s="241">
        <f t="shared" si="217"/>
        <v>0</v>
      </c>
      <c r="L283" s="242"/>
    </row>
    <row r="284" spans="1:17" s="66" customFormat="1" x14ac:dyDescent="0.2">
      <c r="A284" s="57"/>
      <c r="B284" s="57"/>
      <c r="C284" s="57" t="s">
        <v>42</v>
      </c>
      <c r="D284" s="58"/>
      <c r="E284" s="59"/>
      <c r="F284" s="92">
        <f>SUMPRODUCT(D269:D283,F269:F283)</f>
        <v>0</v>
      </c>
      <c r="G284" s="92">
        <f>SUMPRODUCT(D269:D283,G269:G283)</f>
        <v>0</v>
      </c>
      <c r="H284" s="93">
        <f>SUM(H269:H283)</f>
        <v>0</v>
      </c>
      <c r="I284" s="60">
        <f>SUMPRODUCT(D269:D283,I269:I283)</f>
        <v>0</v>
      </c>
      <c r="J284" s="60">
        <f>SUMPRODUCT(D269:D283,J269:J283)</f>
        <v>0</v>
      </c>
      <c r="K284" s="244">
        <f>SUM(K269:K283)</f>
        <v>0</v>
      </c>
      <c r="L284" s="246"/>
      <c r="M284" s="246"/>
    </row>
    <row r="285" spans="1:17" s="2" customFormat="1" ht="15.75" x14ac:dyDescent="0.2">
      <c r="A285" s="67"/>
      <c r="B285" s="68"/>
      <c r="C285" s="69" t="s">
        <v>43</v>
      </c>
      <c r="D285" s="70"/>
      <c r="E285" s="71"/>
      <c r="F285" s="97">
        <f t="shared" ref="F285:K285" si="218">F94+F266+F284</f>
        <v>0</v>
      </c>
      <c r="G285" s="97">
        <f t="shared" si="218"/>
        <v>0</v>
      </c>
      <c r="H285" s="98">
        <f t="shared" si="218"/>
        <v>0</v>
      </c>
      <c r="I285" s="72">
        <f t="shared" si="218"/>
        <v>0</v>
      </c>
      <c r="J285" s="72">
        <f>J94+J266+J284</f>
        <v>0</v>
      </c>
      <c r="K285" s="245">
        <f t="shared" si="218"/>
        <v>0</v>
      </c>
    </row>
    <row r="286" spans="1:17" s="2" customFormat="1" x14ac:dyDescent="0.2">
      <c r="B286" s="11"/>
      <c r="C286" s="11"/>
      <c r="D286" s="13"/>
      <c r="E286" s="11"/>
      <c r="F286" s="12"/>
      <c r="G286" s="12"/>
      <c r="H286" s="11"/>
    </row>
    <row r="287" spans="1:17" s="2" customFormat="1" x14ac:dyDescent="0.2">
      <c r="D287" s="10"/>
      <c r="F287" s="9"/>
      <c r="G287" s="9"/>
    </row>
    <row r="288" spans="1:17" s="2" customFormat="1" x14ac:dyDescent="0.2">
      <c r="D288" s="10"/>
      <c r="F288" s="9"/>
      <c r="G288" s="9"/>
    </row>
    <row r="289" spans="4:9" s="2" customFormat="1" x14ac:dyDescent="0.2">
      <c r="D289" s="10"/>
      <c r="F289" s="9"/>
      <c r="G289" s="9"/>
      <c r="I289" s="25"/>
    </row>
    <row r="290" spans="4:9" s="2" customFormat="1" x14ac:dyDescent="0.2">
      <c r="D290" s="10"/>
      <c r="F290" s="9"/>
      <c r="G290" s="9"/>
    </row>
    <row r="291" spans="4:9" s="2" customFormat="1" x14ac:dyDescent="0.2">
      <c r="D291" s="10"/>
      <c r="F291" s="9"/>
      <c r="G291" s="9"/>
    </row>
    <row r="292" spans="4:9" s="2" customFormat="1" x14ac:dyDescent="0.2">
      <c r="D292" s="10"/>
      <c r="F292" s="9"/>
      <c r="G292" s="9"/>
    </row>
    <row r="293" spans="4:9" s="2" customFormat="1" x14ac:dyDescent="0.2">
      <c r="D293" s="10"/>
      <c r="F293" s="9"/>
      <c r="G293" s="9"/>
    </row>
    <row r="294" spans="4:9" s="2" customFormat="1" x14ac:dyDescent="0.2">
      <c r="D294" s="10"/>
      <c r="F294" s="9"/>
      <c r="G294" s="9"/>
    </row>
    <row r="295" spans="4:9" s="2" customFormat="1" x14ac:dyDescent="0.2">
      <c r="D295" s="10"/>
      <c r="F295" s="9"/>
      <c r="G295" s="9"/>
    </row>
    <row r="296" spans="4:9" s="2" customFormat="1" x14ac:dyDescent="0.2">
      <c r="D296" s="10"/>
      <c r="F296" s="9"/>
      <c r="G296" s="9"/>
    </row>
    <row r="297" spans="4:9" s="2" customFormat="1" x14ac:dyDescent="0.2">
      <c r="D297" s="10"/>
      <c r="F297" s="9"/>
      <c r="G297" s="9"/>
    </row>
    <row r="298" spans="4:9" s="2" customFormat="1" x14ac:dyDescent="0.2">
      <c r="D298" s="10"/>
      <c r="F298" s="9"/>
      <c r="G298" s="9"/>
    </row>
    <row r="299" spans="4:9" s="2" customFormat="1" x14ac:dyDescent="0.2">
      <c r="D299" s="10"/>
      <c r="F299" s="9"/>
      <c r="G299" s="9"/>
    </row>
    <row r="300" spans="4:9" s="2" customFormat="1" x14ac:dyDescent="0.2">
      <c r="D300" s="10"/>
      <c r="F300" s="9"/>
      <c r="G300" s="9"/>
    </row>
    <row r="301" spans="4:9" s="2" customFormat="1" x14ac:dyDescent="0.2">
      <c r="D301" s="10"/>
      <c r="F301" s="9"/>
      <c r="G301" s="9"/>
    </row>
    <row r="302" spans="4:9" s="2" customFormat="1" x14ac:dyDescent="0.2">
      <c r="D302" s="10"/>
      <c r="F302" s="9"/>
      <c r="G302" s="9"/>
    </row>
    <row r="303" spans="4:9" s="2" customFormat="1" x14ac:dyDescent="0.2">
      <c r="D303" s="10"/>
      <c r="F303" s="9"/>
      <c r="G303" s="9"/>
    </row>
    <row r="304" spans="4:9" s="2" customFormat="1" x14ac:dyDescent="0.2">
      <c r="D304" s="10"/>
      <c r="F304" s="9"/>
      <c r="G304" s="9"/>
    </row>
    <row r="305" spans="4:7" s="2" customFormat="1" x14ac:dyDescent="0.2">
      <c r="D305" s="10"/>
      <c r="F305" s="9"/>
      <c r="G305" s="9"/>
    </row>
    <row r="306" spans="4:7" s="2" customFormat="1" x14ac:dyDescent="0.2">
      <c r="D306" s="10"/>
      <c r="F306" s="9"/>
      <c r="G306" s="9"/>
    </row>
    <row r="307" spans="4:7" s="2" customFormat="1" x14ac:dyDescent="0.2">
      <c r="D307" s="10"/>
      <c r="F307" s="9"/>
      <c r="G307" s="9"/>
    </row>
    <row r="308" spans="4:7" s="2" customFormat="1" x14ac:dyDescent="0.2">
      <c r="D308" s="10"/>
      <c r="F308" s="9"/>
      <c r="G308" s="9"/>
    </row>
    <row r="309" spans="4:7" s="2" customFormat="1" x14ac:dyDescent="0.2">
      <c r="D309" s="10"/>
      <c r="F309" s="9"/>
      <c r="G309" s="9"/>
    </row>
    <row r="310" spans="4:7" s="2" customFormat="1" x14ac:dyDescent="0.2">
      <c r="D310" s="10"/>
      <c r="F310" s="9"/>
      <c r="G310" s="9"/>
    </row>
    <row r="311" spans="4:7" s="2" customFormat="1" x14ac:dyDescent="0.2">
      <c r="D311" s="10"/>
      <c r="F311" s="9"/>
      <c r="G311" s="9"/>
    </row>
    <row r="312" spans="4:7" s="2" customFormat="1" x14ac:dyDescent="0.2">
      <c r="D312" s="10"/>
      <c r="F312" s="9"/>
      <c r="G312" s="9"/>
    </row>
    <row r="313" spans="4:7" s="2" customFormat="1" x14ac:dyDescent="0.2">
      <c r="D313" s="10"/>
      <c r="F313" s="9"/>
      <c r="G313" s="9"/>
    </row>
    <row r="314" spans="4:7" s="2" customFormat="1" x14ac:dyDescent="0.2">
      <c r="D314" s="10"/>
      <c r="F314" s="9"/>
      <c r="G314" s="9"/>
    </row>
    <row r="315" spans="4:7" s="2" customFormat="1" x14ac:dyDescent="0.2">
      <c r="D315" s="10"/>
      <c r="F315" s="9"/>
      <c r="G315" s="9"/>
    </row>
    <row r="316" spans="4:7" s="2" customFormat="1" x14ac:dyDescent="0.2">
      <c r="D316" s="10"/>
      <c r="F316" s="9"/>
      <c r="G316" s="9"/>
    </row>
    <row r="317" spans="4:7" s="2" customFormat="1" x14ac:dyDescent="0.2">
      <c r="D317" s="10"/>
      <c r="F317" s="9"/>
      <c r="G317" s="9"/>
    </row>
    <row r="318" spans="4:7" s="2" customFormat="1" x14ac:dyDescent="0.2">
      <c r="D318" s="10"/>
      <c r="F318" s="9"/>
      <c r="G318" s="9"/>
    </row>
    <row r="319" spans="4:7" s="2" customFormat="1" x14ac:dyDescent="0.2">
      <c r="D319" s="10"/>
      <c r="F319" s="9"/>
      <c r="G319" s="9"/>
    </row>
    <row r="320" spans="4:7" s="2" customFormat="1" x14ac:dyDescent="0.2">
      <c r="D320" s="10"/>
      <c r="F320" s="9"/>
      <c r="G320" s="9"/>
    </row>
    <row r="321" spans="1:8" s="2" customFormat="1" x14ac:dyDescent="0.2">
      <c r="D321" s="10"/>
      <c r="F321" s="9"/>
      <c r="G321" s="9"/>
    </row>
    <row r="322" spans="1:8" s="2" customFormat="1" x14ac:dyDescent="0.2">
      <c r="D322" s="10"/>
      <c r="F322" s="9"/>
      <c r="G322" s="9"/>
    </row>
    <row r="323" spans="1:8" s="2" customFormat="1" x14ac:dyDescent="0.2">
      <c r="D323" s="10"/>
      <c r="F323" s="9"/>
      <c r="G323" s="9"/>
    </row>
    <row r="324" spans="1:8" s="2" customFormat="1" x14ac:dyDescent="0.2">
      <c r="D324" s="10"/>
      <c r="F324" s="9"/>
      <c r="G324" s="9"/>
    </row>
    <row r="325" spans="1:8" s="2" customFormat="1" x14ac:dyDescent="0.2">
      <c r="D325" s="10"/>
      <c r="F325" s="9"/>
      <c r="G325" s="9"/>
    </row>
    <row r="326" spans="1:8" s="2" customFormat="1" x14ac:dyDescent="0.2">
      <c r="D326" s="10"/>
      <c r="F326" s="9"/>
      <c r="G326" s="9"/>
    </row>
    <row r="327" spans="1:8" s="2" customFormat="1" x14ac:dyDescent="0.2">
      <c r="D327" s="10"/>
      <c r="F327" s="9"/>
      <c r="G327" s="9"/>
    </row>
    <row r="328" spans="1:8" s="2" customFormat="1" x14ac:dyDescent="0.2">
      <c r="D328" s="10"/>
      <c r="F328" s="9"/>
      <c r="G328" s="9"/>
    </row>
    <row r="329" spans="1:8" s="2" customFormat="1" x14ac:dyDescent="0.2">
      <c r="D329" s="10"/>
      <c r="F329" s="9"/>
      <c r="G329" s="9"/>
    </row>
    <row r="330" spans="1:8" s="2" customFormat="1" x14ac:dyDescent="0.2">
      <c r="D330" s="10"/>
      <c r="F330" s="9"/>
      <c r="G330" s="9"/>
    </row>
    <row r="331" spans="1:8" x14ac:dyDescent="0.2">
      <c r="A331" s="2"/>
      <c r="B331" s="2"/>
      <c r="C331" s="2"/>
      <c r="D331" s="10"/>
      <c r="E331" s="2"/>
      <c r="F331" s="9"/>
      <c r="G331" s="9"/>
      <c r="H331" s="2"/>
    </row>
    <row r="332" spans="1:8" x14ac:dyDescent="0.2">
      <c r="A332" s="2"/>
      <c r="B332" s="2"/>
      <c r="C332" s="2"/>
      <c r="D332" s="10"/>
      <c r="E332" s="2"/>
      <c r="F332" s="9"/>
      <c r="G332" s="9"/>
      <c r="H332" s="2"/>
    </row>
    <row r="333" spans="1:8" x14ac:dyDescent="0.2">
      <c r="A333" s="2"/>
      <c r="B333" s="2"/>
      <c r="C333" s="2"/>
      <c r="D333" s="10"/>
      <c r="E333" s="2"/>
      <c r="F333" s="9"/>
      <c r="G333" s="9"/>
      <c r="H333" s="2"/>
    </row>
    <row r="334" spans="1:8" x14ac:dyDescent="0.2">
      <c r="A334" s="2"/>
      <c r="B334" s="2"/>
      <c r="C334" s="2"/>
      <c r="D334" s="10"/>
      <c r="E334" s="2"/>
      <c r="F334" s="9"/>
      <c r="G334" s="9"/>
      <c r="H334" s="2"/>
    </row>
    <row r="335" spans="1:8" x14ac:dyDescent="0.2">
      <c r="A335" s="2"/>
      <c r="B335" s="2"/>
      <c r="C335" s="2"/>
      <c r="D335" s="10"/>
      <c r="E335" s="2"/>
      <c r="F335" s="9"/>
      <c r="G335" s="9"/>
      <c r="H335" s="2"/>
    </row>
    <row r="336" spans="1:8" x14ac:dyDescent="0.2">
      <c r="A336" s="2"/>
      <c r="B336" s="2"/>
      <c r="C336" s="2"/>
      <c r="D336" s="10"/>
      <c r="E336" s="2"/>
      <c r="F336" s="9"/>
      <c r="G336" s="9"/>
      <c r="H336" s="2"/>
    </row>
    <row r="337" spans="1:8" x14ac:dyDescent="0.2">
      <c r="A337" s="2"/>
      <c r="B337" s="2"/>
      <c r="C337" s="2"/>
      <c r="D337" s="10"/>
      <c r="E337" s="2"/>
      <c r="F337" s="9"/>
      <c r="G337" s="9"/>
      <c r="H337" s="2"/>
    </row>
    <row r="338" spans="1:8" x14ac:dyDescent="0.2">
      <c r="A338" s="2"/>
      <c r="B338" s="2"/>
      <c r="C338" s="2"/>
      <c r="D338" s="10"/>
      <c r="E338" s="2"/>
      <c r="F338" s="9"/>
      <c r="G338" s="9"/>
      <c r="H338" s="2"/>
    </row>
    <row r="339" spans="1:8" x14ac:dyDescent="0.2">
      <c r="A339" s="2"/>
      <c r="B339" s="2"/>
      <c r="C339" s="2"/>
      <c r="D339" s="10"/>
      <c r="E339" s="2"/>
      <c r="F339" s="9"/>
      <c r="G339" s="9"/>
      <c r="H339" s="2"/>
    </row>
    <row r="340" spans="1:8" x14ac:dyDescent="0.2">
      <c r="A340" s="2"/>
      <c r="B340" s="2"/>
      <c r="C340" s="2"/>
      <c r="D340" s="10"/>
      <c r="E340" s="2"/>
      <c r="F340" s="9"/>
      <c r="G340" s="9"/>
      <c r="H340" s="2"/>
    </row>
    <row r="341" spans="1:8" x14ac:dyDescent="0.2">
      <c r="A341" s="2"/>
      <c r="B341" s="2"/>
      <c r="C341" s="2"/>
      <c r="D341" s="10"/>
      <c r="E341" s="2"/>
      <c r="F341" s="9"/>
      <c r="G341" s="9"/>
      <c r="H341" s="2"/>
    </row>
    <row r="342" spans="1:8" x14ac:dyDescent="0.2">
      <c r="A342" s="2"/>
      <c r="B342" s="2"/>
      <c r="C342" s="2"/>
      <c r="D342" s="10"/>
      <c r="E342" s="2"/>
      <c r="F342" s="9"/>
      <c r="G342" s="9"/>
      <c r="H342" s="2"/>
    </row>
    <row r="343" spans="1:8" x14ac:dyDescent="0.2">
      <c r="A343" s="2"/>
      <c r="B343" s="2"/>
      <c r="C343" s="2"/>
      <c r="D343" s="10"/>
      <c r="E343" s="2"/>
      <c r="F343" s="9"/>
      <c r="G343" s="9"/>
      <c r="H343" s="2"/>
    </row>
    <row r="344" spans="1:8" x14ac:dyDescent="0.2">
      <c r="A344" s="2"/>
      <c r="B344" s="2"/>
      <c r="C344" s="2"/>
      <c r="D344" s="10"/>
      <c r="E344" s="2"/>
      <c r="F344" s="9"/>
      <c r="G344" s="9"/>
      <c r="H344" s="2"/>
    </row>
    <row r="345" spans="1:8" x14ac:dyDescent="0.2">
      <c r="A345" s="2"/>
      <c r="B345" s="2"/>
      <c r="C345" s="2"/>
      <c r="D345" s="10"/>
      <c r="E345" s="2"/>
      <c r="F345" s="9"/>
      <c r="G345" s="9"/>
      <c r="H345" s="2"/>
    </row>
    <row r="346" spans="1:8" x14ac:dyDescent="0.2">
      <c r="A346" s="2"/>
      <c r="B346" s="2"/>
      <c r="C346" s="2"/>
      <c r="D346" s="10"/>
      <c r="E346" s="2"/>
      <c r="F346" s="9"/>
      <c r="G346" s="9"/>
      <c r="H346" s="2"/>
    </row>
    <row r="347" spans="1:8" x14ac:dyDescent="0.2">
      <c r="A347" s="2"/>
      <c r="B347" s="2"/>
      <c r="C347" s="2"/>
      <c r="D347" s="10"/>
      <c r="E347" s="2"/>
      <c r="F347" s="9"/>
      <c r="G347" s="9"/>
      <c r="H347" s="2"/>
    </row>
    <row r="348" spans="1:8" x14ac:dyDescent="0.2">
      <c r="A348" s="2"/>
      <c r="B348" s="2"/>
      <c r="C348" s="2"/>
      <c r="D348" s="10"/>
      <c r="E348" s="2"/>
      <c r="F348" s="9"/>
      <c r="G348" s="9"/>
      <c r="H348" s="2"/>
    </row>
    <row r="349" spans="1:8" x14ac:dyDescent="0.2">
      <c r="A349" s="2"/>
      <c r="B349" s="2"/>
      <c r="C349" s="2"/>
      <c r="D349" s="10"/>
      <c r="E349" s="2"/>
      <c r="F349" s="9"/>
      <c r="G349" s="9"/>
      <c r="H349" s="2"/>
    </row>
    <row r="350" spans="1:8" x14ac:dyDescent="0.2">
      <c r="A350" s="2"/>
      <c r="B350" s="2"/>
      <c r="C350" s="2"/>
      <c r="D350" s="10"/>
      <c r="E350" s="2"/>
      <c r="F350" s="9"/>
      <c r="G350" s="9"/>
      <c r="H350" s="2"/>
    </row>
    <row r="351" spans="1:8" x14ac:dyDescent="0.2">
      <c r="A351" s="2"/>
      <c r="B351" s="2"/>
      <c r="C351" s="2"/>
      <c r="D351" s="10"/>
      <c r="E351" s="2"/>
      <c r="F351" s="9"/>
      <c r="G351" s="9"/>
      <c r="H351" s="2"/>
    </row>
    <row r="352" spans="1:8" x14ac:dyDescent="0.2">
      <c r="A352" s="2"/>
      <c r="B352" s="2"/>
      <c r="C352" s="2"/>
      <c r="D352" s="10"/>
      <c r="E352" s="2"/>
      <c r="F352" s="9"/>
      <c r="G352" s="9"/>
      <c r="H352" s="2"/>
    </row>
    <row r="353" spans="1:8" x14ac:dyDescent="0.2">
      <c r="A353" s="2"/>
      <c r="B353" s="2"/>
      <c r="C353" s="2"/>
      <c r="D353" s="10"/>
      <c r="E353" s="2"/>
      <c r="F353" s="9"/>
      <c r="G353" s="9"/>
      <c r="H353" s="2"/>
    </row>
    <row r="354" spans="1:8" x14ac:dyDescent="0.2">
      <c r="A354" s="2"/>
      <c r="B354" s="2"/>
      <c r="C354" s="2"/>
      <c r="D354" s="10"/>
      <c r="E354" s="2"/>
      <c r="F354" s="9"/>
      <c r="G354" s="9"/>
      <c r="H354" s="2"/>
    </row>
    <row r="355" spans="1:8" x14ac:dyDescent="0.2">
      <c r="A355" s="2"/>
      <c r="B355" s="2"/>
      <c r="C355" s="2"/>
      <c r="D355" s="10"/>
      <c r="E355" s="2"/>
      <c r="F355" s="9"/>
      <c r="G355" s="9"/>
      <c r="H355" s="2"/>
    </row>
    <row r="356" spans="1:8" x14ac:dyDescent="0.2">
      <c r="A356" s="2"/>
      <c r="B356" s="2"/>
      <c r="C356" s="2"/>
      <c r="D356" s="10"/>
      <c r="E356" s="2"/>
      <c r="F356" s="9"/>
      <c r="G356" s="9"/>
      <c r="H356" s="2"/>
    </row>
    <row r="357" spans="1:8" x14ac:dyDescent="0.2">
      <c r="A357" s="2"/>
      <c r="B357" s="2"/>
      <c r="C357" s="2"/>
      <c r="D357" s="10"/>
      <c r="E357" s="2"/>
      <c r="F357" s="9"/>
      <c r="G357" s="9"/>
      <c r="H357" s="2"/>
    </row>
    <row r="358" spans="1:8" x14ac:dyDescent="0.2">
      <c r="A358" s="2"/>
      <c r="B358" s="2"/>
      <c r="C358" s="2"/>
      <c r="D358" s="10"/>
      <c r="E358" s="2"/>
      <c r="F358" s="9"/>
      <c r="G358" s="9"/>
      <c r="H358" s="2"/>
    </row>
    <row r="359" spans="1:8" x14ac:dyDescent="0.2">
      <c r="A359" s="2"/>
      <c r="B359" s="2"/>
      <c r="C359" s="2"/>
      <c r="D359" s="10"/>
      <c r="E359" s="2"/>
      <c r="F359" s="9"/>
      <c r="G359" s="9"/>
      <c r="H359" s="2"/>
    </row>
    <row r="360" spans="1:8" x14ac:dyDescent="0.2">
      <c r="A360" s="2"/>
      <c r="B360" s="2"/>
      <c r="C360" s="2"/>
      <c r="D360" s="10"/>
      <c r="E360" s="2"/>
      <c r="F360" s="9"/>
      <c r="G360" s="9"/>
      <c r="H360" s="2"/>
    </row>
    <row r="361" spans="1:8" x14ac:dyDescent="0.2">
      <c r="A361" s="2"/>
      <c r="B361" s="2"/>
      <c r="C361" s="2"/>
      <c r="D361" s="10"/>
      <c r="E361" s="2"/>
      <c r="F361" s="9"/>
      <c r="G361" s="9"/>
      <c r="H361" s="2"/>
    </row>
    <row r="362" spans="1:8" x14ac:dyDescent="0.2">
      <c r="A362" s="2"/>
      <c r="B362" s="2"/>
      <c r="C362" s="2"/>
      <c r="D362" s="10"/>
      <c r="E362" s="2"/>
      <c r="F362" s="9"/>
      <c r="G362" s="9"/>
      <c r="H362" s="2"/>
    </row>
    <row r="363" spans="1:8" x14ac:dyDescent="0.2">
      <c r="A363" s="2"/>
      <c r="B363" s="2"/>
      <c r="C363" s="2"/>
      <c r="D363" s="10"/>
      <c r="E363" s="2"/>
      <c r="F363" s="9"/>
      <c r="G363" s="9"/>
      <c r="H363" s="2"/>
    </row>
    <row r="364" spans="1:8" x14ac:dyDescent="0.2">
      <c r="A364" s="2"/>
      <c r="B364" s="2"/>
      <c r="C364" s="2"/>
      <c r="D364" s="10"/>
      <c r="E364" s="2"/>
      <c r="F364" s="9"/>
      <c r="G364" s="9"/>
      <c r="H364" s="2"/>
    </row>
    <row r="365" spans="1:8" x14ac:dyDescent="0.2">
      <c r="A365" s="2"/>
      <c r="B365" s="2"/>
      <c r="C365" s="2"/>
      <c r="D365" s="10"/>
      <c r="E365" s="2"/>
      <c r="F365" s="9"/>
      <c r="G365" s="9"/>
      <c r="H365" s="2"/>
    </row>
    <row r="366" spans="1:8" x14ac:dyDescent="0.2">
      <c r="A366" s="2"/>
      <c r="B366" s="2"/>
      <c r="C366" s="2"/>
      <c r="D366" s="10"/>
      <c r="E366" s="2"/>
      <c r="F366" s="9"/>
      <c r="G366" s="9"/>
      <c r="H366" s="2"/>
    </row>
    <row r="367" spans="1:8" x14ac:dyDescent="0.2">
      <c r="A367" s="2"/>
      <c r="B367" s="2"/>
      <c r="C367" s="2"/>
      <c r="D367" s="10"/>
      <c r="E367" s="2"/>
      <c r="F367" s="9"/>
      <c r="G367" s="9"/>
      <c r="H367" s="2"/>
    </row>
    <row r="368" spans="1:8" x14ac:dyDescent="0.2">
      <c r="A368" s="2"/>
      <c r="B368" s="2"/>
      <c r="C368" s="2"/>
      <c r="D368" s="10"/>
      <c r="E368" s="2"/>
      <c r="F368" s="9"/>
      <c r="G368" s="9"/>
      <c r="H368" s="2"/>
    </row>
    <row r="369" spans="1:8" x14ac:dyDescent="0.2">
      <c r="A369" s="2"/>
      <c r="B369" s="2"/>
      <c r="C369" s="2"/>
      <c r="D369" s="10"/>
      <c r="E369" s="2"/>
      <c r="F369" s="9"/>
      <c r="G369" s="9"/>
      <c r="H369" s="2"/>
    </row>
    <row r="370" spans="1:8" x14ac:dyDescent="0.2">
      <c r="A370" s="2"/>
      <c r="B370" s="2"/>
      <c r="C370" s="2"/>
      <c r="D370" s="10"/>
      <c r="E370" s="2"/>
      <c r="F370" s="9"/>
      <c r="G370" s="9"/>
      <c r="H370" s="2"/>
    </row>
    <row r="371" spans="1:8" x14ac:dyDescent="0.2">
      <c r="A371" s="2"/>
      <c r="B371" s="2"/>
      <c r="C371" s="2"/>
      <c r="D371" s="10"/>
      <c r="E371" s="2"/>
      <c r="F371" s="9"/>
      <c r="G371" s="9"/>
      <c r="H371" s="2"/>
    </row>
    <row r="372" spans="1:8" x14ac:dyDescent="0.2">
      <c r="A372" s="2"/>
      <c r="B372" s="2"/>
      <c r="C372" s="2"/>
      <c r="D372" s="10"/>
      <c r="E372" s="2"/>
      <c r="F372" s="9"/>
      <c r="G372" s="9"/>
      <c r="H372" s="2"/>
    </row>
    <row r="373" spans="1:8" x14ac:dyDescent="0.2">
      <c r="A373" s="2"/>
      <c r="B373" s="2"/>
      <c r="C373" s="2"/>
      <c r="D373" s="10"/>
      <c r="E373" s="2"/>
      <c r="F373" s="9"/>
      <c r="G373" s="9"/>
      <c r="H373" s="2"/>
    </row>
    <row r="374" spans="1:8" x14ac:dyDescent="0.2">
      <c r="A374" s="2"/>
      <c r="B374" s="2"/>
      <c r="C374" s="2"/>
      <c r="D374" s="10"/>
      <c r="E374" s="2"/>
      <c r="F374" s="9"/>
      <c r="G374" s="9"/>
      <c r="H374" s="2"/>
    </row>
    <row r="375" spans="1:8" x14ac:dyDescent="0.2">
      <c r="A375" s="2"/>
      <c r="B375" s="2"/>
      <c r="C375" s="2"/>
      <c r="D375" s="10"/>
      <c r="E375" s="2"/>
      <c r="F375" s="9"/>
      <c r="G375" s="9"/>
      <c r="H375" s="2"/>
    </row>
    <row r="376" spans="1:8" x14ac:dyDescent="0.2">
      <c r="A376" s="2"/>
      <c r="B376" s="2"/>
      <c r="C376" s="2"/>
      <c r="D376" s="10"/>
      <c r="E376" s="2"/>
      <c r="F376" s="9"/>
      <c r="G376" s="9"/>
      <c r="H376" s="2"/>
    </row>
    <row r="377" spans="1:8" x14ac:dyDescent="0.2">
      <c r="A377" s="2"/>
      <c r="B377" s="2"/>
      <c r="C377" s="2"/>
      <c r="D377" s="10"/>
      <c r="E377" s="2"/>
      <c r="F377" s="9"/>
      <c r="G377" s="9"/>
      <c r="H377" s="2"/>
    </row>
    <row r="378" spans="1:8" x14ac:dyDescent="0.2">
      <c r="A378" s="2"/>
      <c r="B378" s="2"/>
      <c r="C378" s="2"/>
      <c r="D378" s="10"/>
      <c r="E378" s="2"/>
      <c r="F378" s="9"/>
      <c r="G378" s="9"/>
      <c r="H378" s="2"/>
    </row>
    <row r="379" spans="1:8" x14ac:dyDescent="0.2">
      <c r="A379" s="2"/>
      <c r="B379" s="2"/>
      <c r="C379" s="2"/>
      <c r="D379" s="10"/>
      <c r="E379" s="2"/>
      <c r="F379" s="9"/>
      <c r="G379" s="9"/>
      <c r="H379" s="2"/>
    </row>
    <row r="380" spans="1:8" x14ac:dyDescent="0.2">
      <c r="A380" s="2"/>
      <c r="B380" s="2"/>
      <c r="C380" s="2"/>
      <c r="D380" s="10"/>
      <c r="E380" s="2"/>
      <c r="F380" s="9"/>
      <c r="G380" s="9"/>
      <c r="H380" s="2"/>
    </row>
    <row r="381" spans="1:8" x14ac:dyDescent="0.2">
      <c r="A381" s="2"/>
      <c r="B381" s="2"/>
      <c r="C381" s="2"/>
      <c r="D381" s="10"/>
      <c r="E381" s="2"/>
      <c r="F381" s="9"/>
      <c r="G381" s="9"/>
      <c r="H381" s="2"/>
    </row>
    <row r="382" spans="1:8" x14ac:dyDescent="0.2">
      <c r="A382" s="2"/>
      <c r="B382" s="2"/>
      <c r="C382" s="2"/>
      <c r="D382" s="10"/>
      <c r="E382" s="2"/>
      <c r="F382" s="9"/>
      <c r="G382" s="9"/>
      <c r="H382" s="2"/>
    </row>
    <row r="383" spans="1:8" x14ac:dyDescent="0.2">
      <c r="A383" s="2"/>
      <c r="B383" s="2"/>
      <c r="C383" s="2"/>
      <c r="D383" s="10"/>
      <c r="E383" s="2"/>
      <c r="F383" s="9"/>
      <c r="G383" s="9"/>
      <c r="H383" s="2"/>
    </row>
    <row r="384" spans="1:8" x14ac:dyDescent="0.2">
      <c r="A384" s="2"/>
      <c r="B384" s="2"/>
      <c r="C384" s="2"/>
      <c r="D384" s="10"/>
      <c r="E384" s="2"/>
      <c r="F384" s="9"/>
      <c r="G384" s="9"/>
      <c r="H384" s="2"/>
    </row>
    <row r="385" spans="1:8" x14ac:dyDescent="0.2">
      <c r="A385" s="2"/>
      <c r="B385" s="2"/>
      <c r="C385" s="2"/>
      <c r="D385" s="10"/>
      <c r="E385" s="2"/>
      <c r="F385" s="9"/>
      <c r="G385" s="9"/>
      <c r="H385" s="2"/>
    </row>
    <row r="386" spans="1:8" x14ac:dyDescent="0.2">
      <c r="A386" s="2"/>
      <c r="B386" s="2"/>
      <c r="C386" s="2"/>
      <c r="D386" s="10"/>
      <c r="E386" s="2"/>
      <c r="F386" s="9"/>
      <c r="G386" s="9"/>
      <c r="H386" s="2"/>
    </row>
    <row r="387" spans="1:8" x14ac:dyDescent="0.2">
      <c r="A387" s="2"/>
      <c r="B387" s="2"/>
      <c r="C387" s="2"/>
      <c r="D387" s="10"/>
      <c r="E387" s="2"/>
      <c r="F387" s="9"/>
      <c r="G387" s="9"/>
      <c r="H387" s="2"/>
    </row>
    <row r="388" spans="1:8" x14ac:dyDescent="0.2">
      <c r="A388" s="2"/>
      <c r="B388" s="2"/>
      <c r="C388" s="2"/>
      <c r="D388" s="10"/>
      <c r="E388" s="2"/>
      <c r="F388" s="9"/>
      <c r="G388" s="9"/>
      <c r="H388" s="2"/>
    </row>
    <row r="389" spans="1:8" x14ac:dyDescent="0.2">
      <c r="A389" s="2"/>
      <c r="B389" s="2"/>
      <c r="C389" s="2"/>
      <c r="D389" s="10"/>
      <c r="E389" s="2"/>
      <c r="F389" s="9"/>
      <c r="G389" s="9"/>
      <c r="H389" s="2"/>
    </row>
    <row r="390" spans="1:8" x14ac:dyDescent="0.2">
      <c r="A390" s="2"/>
      <c r="B390" s="2"/>
      <c r="C390" s="2"/>
      <c r="D390" s="10"/>
      <c r="E390" s="2"/>
      <c r="F390" s="9"/>
      <c r="G390" s="9"/>
      <c r="H390" s="2"/>
    </row>
    <row r="391" spans="1:8" x14ac:dyDescent="0.2">
      <c r="A391" s="2"/>
      <c r="B391" s="2"/>
      <c r="C391" s="2"/>
      <c r="D391" s="10"/>
      <c r="E391" s="2"/>
      <c r="F391" s="9"/>
      <c r="G391" s="9"/>
      <c r="H391" s="2"/>
    </row>
    <row r="392" spans="1:8" x14ac:dyDescent="0.2">
      <c r="A392" s="2"/>
      <c r="B392" s="2"/>
      <c r="C392" s="2"/>
      <c r="D392" s="10"/>
      <c r="E392" s="2"/>
      <c r="F392" s="9"/>
      <c r="G392" s="9"/>
      <c r="H392" s="2"/>
    </row>
    <row r="393" spans="1:8" x14ac:dyDescent="0.2">
      <c r="A393" s="2"/>
      <c r="B393" s="2"/>
      <c r="C393" s="2"/>
      <c r="D393" s="10"/>
      <c r="E393" s="2"/>
      <c r="F393" s="9"/>
      <c r="G393" s="9"/>
      <c r="H393" s="2"/>
    </row>
    <row r="394" spans="1:8" x14ac:dyDescent="0.2">
      <c r="A394" s="2"/>
      <c r="B394" s="2"/>
      <c r="C394" s="2"/>
      <c r="D394" s="10"/>
      <c r="E394" s="2"/>
      <c r="F394" s="9"/>
      <c r="G394" s="9"/>
      <c r="H394" s="2"/>
    </row>
    <row r="395" spans="1:8" x14ac:dyDescent="0.2">
      <c r="A395" s="2"/>
      <c r="B395" s="2"/>
      <c r="C395" s="2"/>
      <c r="D395" s="10"/>
      <c r="E395" s="2"/>
      <c r="F395" s="9"/>
      <c r="G395" s="9"/>
      <c r="H395" s="2"/>
    </row>
    <row r="396" spans="1:8" x14ac:dyDescent="0.2">
      <c r="A396" s="2"/>
      <c r="B396" s="2"/>
      <c r="C396" s="2"/>
      <c r="D396" s="10"/>
      <c r="E396" s="2"/>
      <c r="F396" s="9"/>
      <c r="G396" s="9"/>
      <c r="H396" s="2"/>
    </row>
    <row r="397" spans="1:8" x14ac:dyDescent="0.2">
      <c r="A397" s="2"/>
      <c r="B397" s="2"/>
      <c r="C397" s="2"/>
      <c r="D397" s="10"/>
      <c r="E397" s="2"/>
      <c r="F397" s="9"/>
      <c r="G397" s="9"/>
      <c r="H397" s="2"/>
    </row>
    <row r="398" spans="1:8" x14ac:dyDescent="0.2">
      <c r="A398" s="2"/>
      <c r="B398" s="2"/>
      <c r="C398" s="2"/>
      <c r="D398" s="10"/>
      <c r="E398" s="2"/>
      <c r="F398" s="9"/>
      <c r="G398" s="9"/>
      <c r="H398" s="2"/>
    </row>
    <row r="399" spans="1:8" x14ac:dyDescent="0.2">
      <c r="A399" s="2"/>
      <c r="B399" s="2"/>
      <c r="C399" s="2"/>
      <c r="D399" s="10"/>
      <c r="E399" s="2"/>
      <c r="F399" s="9"/>
      <c r="G399" s="9"/>
      <c r="H399" s="2"/>
    </row>
    <row r="400" spans="1:8" x14ac:dyDescent="0.2">
      <c r="A400" s="2"/>
      <c r="B400" s="2"/>
      <c r="C400" s="2"/>
      <c r="D400" s="10"/>
      <c r="E400" s="2"/>
      <c r="F400" s="9"/>
      <c r="G400" s="9"/>
      <c r="H400" s="2"/>
    </row>
    <row r="401" spans="1:8" x14ac:dyDescent="0.2">
      <c r="A401" s="2"/>
      <c r="B401" s="2"/>
      <c r="C401" s="2"/>
      <c r="D401" s="10"/>
      <c r="E401" s="2"/>
      <c r="F401" s="9"/>
      <c r="G401" s="9"/>
      <c r="H401" s="2"/>
    </row>
    <row r="402" spans="1:8" x14ac:dyDescent="0.2">
      <c r="A402" s="2"/>
      <c r="B402" s="2"/>
      <c r="C402" s="2"/>
      <c r="D402" s="10"/>
      <c r="E402" s="2"/>
      <c r="F402" s="9"/>
      <c r="G402" s="9"/>
      <c r="H402" s="2"/>
    </row>
    <row r="403" spans="1:8" x14ac:dyDescent="0.2">
      <c r="A403" s="2"/>
      <c r="B403" s="2"/>
      <c r="C403" s="2"/>
      <c r="D403" s="10"/>
      <c r="E403" s="2"/>
      <c r="F403" s="9"/>
      <c r="G403" s="9"/>
      <c r="H403" s="2"/>
    </row>
    <row r="404" spans="1:8" x14ac:dyDescent="0.2">
      <c r="A404" s="2"/>
      <c r="B404" s="2"/>
      <c r="C404" s="2"/>
      <c r="D404" s="10"/>
      <c r="E404" s="2"/>
      <c r="F404" s="9"/>
      <c r="G404" s="9"/>
      <c r="H404" s="2"/>
    </row>
    <row r="405" spans="1:8" x14ac:dyDescent="0.2">
      <c r="A405" s="2"/>
      <c r="B405" s="2"/>
      <c r="C405" s="2"/>
      <c r="D405" s="10"/>
      <c r="E405" s="2"/>
      <c r="F405" s="9"/>
      <c r="G405" s="9"/>
      <c r="H405" s="2"/>
    </row>
    <row r="406" spans="1:8" x14ac:dyDescent="0.2">
      <c r="A406" s="2"/>
      <c r="B406" s="2"/>
      <c r="C406" s="2"/>
      <c r="D406" s="10"/>
      <c r="E406" s="2"/>
      <c r="F406" s="9"/>
      <c r="G406" s="9"/>
      <c r="H406" s="2"/>
    </row>
    <row r="407" spans="1:8" x14ac:dyDescent="0.2">
      <c r="A407" s="2"/>
      <c r="B407" s="2"/>
      <c r="C407" s="2"/>
      <c r="D407" s="10"/>
      <c r="E407" s="2"/>
      <c r="F407" s="9"/>
      <c r="G407" s="9"/>
      <c r="H407" s="2"/>
    </row>
    <row r="408" spans="1:8" x14ac:dyDescent="0.2">
      <c r="A408" s="2"/>
      <c r="B408" s="2"/>
      <c r="C408" s="2"/>
      <c r="D408" s="10"/>
      <c r="E408" s="2"/>
      <c r="F408" s="9"/>
      <c r="G408" s="9"/>
      <c r="H408" s="2"/>
    </row>
    <row r="409" spans="1:8" x14ac:dyDescent="0.2">
      <c r="A409" s="2"/>
      <c r="B409" s="2"/>
      <c r="C409" s="2"/>
      <c r="D409" s="10"/>
      <c r="E409" s="2"/>
      <c r="F409" s="9"/>
      <c r="G409" s="9"/>
      <c r="H409" s="2"/>
    </row>
    <row r="410" spans="1:8" x14ac:dyDescent="0.2">
      <c r="A410" s="2"/>
      <c r="B410" s="2"/>
      <c r="C410" s="2"/>
      <c r="D410" s="10"/>
      <c r="E410" s="2"/>
      <c r="F410" s="9"/>
      <c r="G410" s="9"/>
      <c r="H410" s="2"/>
    </row>
    <row r="411" spans="1:8" x14ac:dyDescent="0.2">
      <c r="A411" s="2"/>
      <c r="B411" s="2"/>
      <c r="C411" s="2"/>
      <c r="D411" s="10"/>
      <c r="E411" s="2"/>
      <c r="F411" s="9"/>
      <c r="G411" s="9"/>
      <c r="H411" s="2"/>
    </row>
    <row r="412" spans="1:8" x14ac:dyDescent="0.2">
      <c r="A412" s="2"/>
      <c r="B412" s="2"/>
      <c r="C412" s="2"/>
      <c r="D412" s="10"/>
      <c r="E412" s="2"/>
      <c r="F412" s="9"/>
      <c r="G412" s="9"/>
      <c r="H412" s="2"/>
    </row>
    <row r="413" spans="1:8" x14ac:dyDescent="0.2">
      <c r="A413" s="2"/>
      <c r="B413" s="2"/>
      <c r="C413" s="2"/>
      <c r="D413" s="10"/>
      <c r="E413" s="2"/>
      <c r="F413" s="9"/>
      <c r="G413" s="9"/>
      <c r="H413" s="2"/>
    </row>
    <row r="414" spans="1:8" x14ac:dyDescent="0.2">
      <c r="A414" s="2"/>
      <c r="B414" s="2"/>
      <c r="C414" s="2"/>
      <c r="D414" s="10"/>
      <c r="E414" s="2"/>
      <c r="F414" s="9"/>
      <c r="G414" s="9"/>
      <c r="H414" s="2"/>
    </row>
    <row r="415" spans="1:8" x14ac:dyDescent="0.2">
      <c r="A415" s="2"/>
      <c r="B415" s="2"/>
      <c r="C415" s="2"/>
      <c r="D415" s="10"/>
      <c r="E415" s="2"/>
      <c r="F415" s="9"/>
      <c r="G415" s="9"/>
      <c r="H415" s="2"/>
    </row>
    <row r="416" spans="1:8" x14ac:dyDescent="0.2">
      <c r="A416" s="2"/>
      <c r="B416" s="2"/>
      <c r="C416" s="2"/>
      <c r="D416" s="10"/>
      <c r="E416" s="2"/>
      <c r="F416" s="9"/>
      <c r="G416" s="9"/>
      <c r="H416" s="2"/>
    </row>
    <row r="417" spans="1:8" x14ac:dyDescent="0.2">
      <c r="A417" s="2"/>
      <c r="B417" s="2"/>
      <c r="C417" s="2"/>
      <c r="D417" s="10"/>
      <c r="E417" s="2"/>
      <c r="F417" s="9"/>
      <c r="G417" s="9"/>
      <c r="H417" s="2"/>
    </row>
    <row r="418" spans="1:8" x14ac:dyDescent="0.2">
      <c r="A418" s="2"/>
      <c r="B418" s="2"/>
      <c r="C418" s="2"/>
      <c r="D418" s="10"/>
      <c r="E418" s="2"/>
      <c r="F418" s="9"/>
      <c r="G418" s="9"/>
      <c r="H418" s="2"/>
    </row>
    <row r="419" spans="1:8" x14ac:dyDescent="0.2">
      <c r="A419" s="2"/>
      <c r="B419" s="2"/>
      <c r="C419" s="2"/>
      <c r="D419" s="10"/>
      <c r="E419" s="2"/>
      <c r="F419" s="9"/>
      <c r="G419" s="9"/>
      <c r="H419" s="2"/>
    </row>
    <row r="420" spans="1:8" x14ac:dyDescent="0.2">
      <c r="A420" s="2"/>
      <c r="B420" s="2"/>
      <c r="C420" s="2"/>
      <c r="D420" s="10"/>
      <c r="E420" s="2"/>
      <c r="F420" s="9"/>
      <c r="G420" s="9"/>
      <c r="H420" s="2"/>
    </row>
    <row r="421" spans="1:8" x14ac:dyDescent="0.2">
      <c r="A421" s="2"/>
      <c r="B421" s="2"/>
      <c r="C421" s="2"/>
      <c r="D421" s="10"/>
      <c r="E421" s="2"/>
      <c r="F421" s="9"/>
      <c r="G421" s="9"/>
      <c r="H421" s="2"/>
    </row>
    <row r="422" spans="1:8" x14ac:dyDescent="0.2">
      <c r="A422" s="2"/>
      <c r="B422" s="2"/>
      <c r="C422" s="2"/>
      <c r="D422" s="10"/>
      <c r="E422" s="2"/>
      <c r="F422" s="9"/>
      <c r="G422" s="9"/>
      <c r="H422" s="2"/>
    </row>
    <row r="423" spans="1:8" x14ac:dyDescent="0.2">
      <c r="A423" s="2"/>
      <c r="B423" s="2"/>
      <c r="C423" s="2"/>
      <c r="D423" s="10"/>
      <c r="E423" s="2"/>
      <c r="F423" s="9"/>
      <c r="G423" s="9"/>
      <c r="H423" s="2"/>
    </row>
    <row r="424" spans="1:8" x14ac:dyDescent="0.2">
      <c r="A424" s="2"/>
      <c r="B424" s="2"/>
      <c r="C424" s="2"/>
      <c r="D424" s="10"/>
      <c r="E424" s="2"/>
      <c r="F424" s="9"/>
      <c r="G424" s="9"/>
      <c r="H424" s="2"/>
    </row>
    <row r="425" spans="1:8" x14ac:dyDescent="0.2">
      <c r="A425" s="2"/>
      <c r="B425" s="2"/>
      <c r="C425" s="2"/>
      <c r="D425" s="10"/>
      <c r="E425" s="2"/>
      <c r="F425" s="9"/>
      <c r="G425" s="9"/>
      <c r="H425" s="2"/>
    </row>
    <row r="426" spans="1:8" x14ac:dyDescent="0.2">
      <c r="A426" s="2"/>
      <c r="B426" s="2"/>
      <c r="C426" s="2"/>
      <c r="D426" s="10"/>
      <c r="E426" s="2"/>
      <c r="F426" s="9"/>
      <c r="G426" s="9"/>
      <c r="H426" s="2"/>
    </row>
    <row r="427" spans="1:8" x14ac:dyDescent="0.2">
      <c r="A427" s="2"/>
      <c r="B427" s="2"/>
      <c r="C427" s="2"/>
      <c r="D427" s="10"/>
      <c r="E427" s="2"/>
      <c r="F427" s="9"/>
      <c r="G427" s="9"/>
      <c r="H427" s="2"/>
    </row>
    <row r="428" spans="1:8" x14ac:dyDescent="0.2">
      <c r="A428" s="2"/>
      <c r="B428" s="2"/>
      <c r="C428" s="2"/>
      <c r="D428" s="10"/>
      <c r="E428" s="2"/>
      <c r="F428" s="9"/>
      <c r="G428" s="9"/>
      <c r="H428" s="2"/>
    </row>
    <row r="429" spans="1:8" x14ac:dyDescent="0.2">
      <c r="A429" s="2"/>
      <c r="B429" s="2"/>
      <c r="C429" s="2"/>
      <c r="D429" s="10"/>
      <c r="E429" s="2"/>
      <c r="F429" s="9"/>
      <c r="G429" s="9"/>
      <c r="H429" s="2"/>
    </row>
    <row r="430" spans="1:8" x14ac:dyDescent="0.2">
      <c r="A430" s="2"/>
      <c r="B430" s="2"/>
      <c r="C430" s="2"/>
      <c r="D430" s="10"/>
      <c r="E430" s="2"/>
      <c r="F430" s="9"/>
      <c r="G430" s="9"/>
      <c r="H430" s="2"/>
    </row>
    <row r="431" spans="1:8" x14ac:dyDescent="0.2">
      <c r="A431" s="2"/>
      <c r="B431" s="2"/>
      <c r="C431" s="2"/>
      <c r="D431" s="10"/>
      <c r="E431" s="2"/>
      <c r="F431" s="9"/>
      <c r="G431" s="9"/>
      <c r="H431" s="2"/>
    </row>
    <row r="432" spans="1:8" x14ac:dyDescent="0.2">
      <c r="A432" s="2"/>
      <c r="B432" s="2"/>
      <c r="C432" s="2"/>
      <c r="D432" s="10"/>
      <c r="E432" s="2"/>
      <c r="F432" s="9"/>
      <c r="G432" s="9"/>
      <c r="H432" s="2"/>
    </row>
    <row r="433" spans="1:8" x14ac:dyDescent="0.2">
      <c r="A433" s="2"/>
      <c r="B433" s="2"/>
      <c r="C433" s="2"/>
      <c r="D433" s="10"/>
      <c r="E433" s="2"/>
      <c r="F433" s="9"/>
      <c r="G433" s="9"/>
      <c r="H433" s="2"/>
    </row>
    <row r="434" spans="1:8" x14ac:dyDescent="0.2">
      <c r="A434" s="2"/>
      <c r="B434" s="2"/>
      <c r="C434" s="2"/>
      <c r="D434" s="10"/>
      <c r="E434" s="2"/>
      <c r="F434" s="9"/>
      <c r="G434" s="9"/>
      <c r="H434" s="2"/>
    </row>
    <row r="435" spans="1:8" x14ac:dyDescent="0.2">
      <c r="A435" s="2"/>
      <c r="B435" s="2"/>
      <c r="C435" s="2"/>
      <c r="D435" s="10"/>
      <c r="E435" s="2"/>
      <c r="F435" s="9"/>
      <c r="G435" s="9"/>
      <c r="H435" s="2"/>
    </row>
    <row r="436" spans="1:8" x14ac:dyDescent="0.2">
      <c r="A436" s="2"/>
      <c r="B436" s="2"/>
      <c r="C436" s="2"/>
      <c r="D436" s="10"/>
      <c r="E436" s="2"/>
      <c r="F436" s="9"/>
      <c r="G436" s="9"/>
      <c r="H436" s="2"/>
    </row>
    <row r="437" spans="1:8" x14ac:dyDescent="0.2">
      <c r="A437" s="2"/>
      <c r="B437" s="2"/>
      <c r="C437" s="2"/>
      <c r="D437" s="10"/>
      <c r="E437" s="2"/>
      <c r="F437" s="9"/>
      <c r="G437" s="9"/>
      <c r="H437" s="2"/>
    </row>
    <row r="438" spans="1:8" x14ac:dyDescent="0.2">
      <c r="A438" s="2"/>
      <c r="B438" s="2"/>
      <c r="C438" s="2"/>
      <c r="D438" s="10"/>
      <c r="E438" s="2"/>
      <c r="F438" s="9"/>
      <c r="G438" s="9"/>
      <c r="H438" s="2"/>
    </row>
    <row r="439" spans="1:8" x14ac:dyDescent="0.2">
      <c r="A439" s="2"/>
      <c r="B439" s="2"/>
      <c r="C439" s="2"/>
      <c r="D439" s="10"/>
      <c r="E439" s="2"/>
      <c r="F439" s="9"/>
      <c r="G439" s="9"/>
      <c r="H439" s="2"/>
    </row>
    <row r="440" spans="1:8" x14ac:dyDescent="0.2">
      <c r="A440" s="2"/>
      <c r="B440" s="2"/>
      <c r="C440" s="2"/>
      <c r="D440" s="10"/>
      <c r="E440" s="2"/>
      <c r="F440" s="9"/>
      <c r="G440" s="9"/>
      <c r="H440" s="2"/>
    </row>
    <row r="441" spans="1:8" x14ac:dyDescent="0.2">
      <c r="A441" s="2"/>
      <c r="B441" s="2"/>
      <c r="C441" s="2"/>
      <c r="D441" s="10"/>
      <c r="E441" s="2"/>
      <c r="F441" s="9"/>
      <c r="G441" s="9"/>
      <c r="H441" s="2"/>
    </row>
    <row r="442" spans="1:8" x14ac:dyDescent="0.2">
      <c r="A442" s="2"/>
      <c r="B442" s="2"/>
      <c r="C442" s="2"/>
      <c r="D442" s="10"/>
      <c r="E442" s="2"/>
      <c r="F442" s="9"/>
      <c r="G442" s="9"/>
      <c r="H442" s="2"/>
    </row>
    <row r="443" spans="1:8" x14ac:dyDescent="0.2">
      <c r="A443" s="2"/>
      <c r="B443" s="2"/>
      <c r="C443" s="2"/>
      <c r="D443" s="10"/>
      <c r="E443" s="2"/>
      <c r="F443" s="9"/>
      <c r="G443" s="9"/>
      <c r="H443" s="2"/>
    </row>
    <row r="444" spans="1:8" x14ac:dyDescent="0.2">
      <c r="A444" s="2"/>
      <c r="B444" s="2"/>
      <c r="C444" s="2"/>
      <c r="D444" s="10"/>
      <c r="E444" s="2"/>
      <c r="F444" s="9"/>
      <c r="G444" s="9"/>
      <c r="H444" s="2"/>
    </row>
    <row r="445" spans="1:8" x14ac:dyDescent="0.2">
      <c r="A445" s="2"/>
      <c r="B445" s="2"/>
      <c r="C445" s="2"/>
      <c r="D445" s="10"/>
      <c r="E445" s="2"/>
      <c r="F445" s="9"/>
      <c r="G445" s="9"/>
      <c r="H445" s="2"/>
    </row>
    <row r="446" spans="1:8" x14ac:dyDescent="0.2">
      <c r="A446" s="2"/>
      <c r="B446" s="2"/>
      <c r="C446" s="2"/>
      <c r="D446" s="10"/>
      <c r="E446" s="2"/>
      <c r="F446" s="9"/>
      <c r="G446" s="9"/>
      <c r="H446" s="2"/>
    </row>
    <row r="447" spans="1:8" x14ac:dyDescent="0.2">
      <c r="A447" s="2"/>
      <c r="B447" s="2"/>
      <c r="C447" s="2"/>
      <c r="D447" s="10"/>
      <c r="E447" s="2"/>
      <c r="F447" s="9"/>
      <c r="G447" s="9"/>
      <c r="H447" s="2"/>
    </row>
    <row r="448" spans="1:8" x14ac:dyDescent="0.2">
      <c r="A448" s="2"/>
      <c r="B448" s="2"/>
      <c r="C448" s="2"/>
      <c r="D448" s="10"/>
      <c r="E448" s="2"/>
      <c r="F448" s="9"/>
      <c r="G448" s="9"/>
      <c r="H448" s="2"/>
    </row>
    <row r="449" spans="1:8" x14ac:dyDescent="0.2">
      <c r="A449" s="2"/>
      <c r="B449" s="2"/>
      <c r="C449" s="2"/>
      <c r="D449" s="10"/>
      <c r="E449" s="2"/>
      <c r="F449" s="9"/>
      <c r="G449" s="9"/>
      <c r="H449" s="2"/>
    </row>
    <row r="450" spans="1:8" x14ac:dyDescent="0.2">
      <c r="A450" s="2"/>
      <c r="B450" s="2"/>
      <c r="C450" s="2"/>
      <c r="D450" s="10"/>
      <c r="E450" s="2"/>
      <c r="F450" s="9"/>
      <c r="G450" s="9"/>
      <c r="H450" s="2"/>
    </row>
    <row r="451" spans="1:8" x14ac:dyDescent="0.2">
      <c r="A451" s="2"/>
      <c r="B451" s="2"/>
      <c r="C451" s="2"/>
      <c r="D451" s="10"/>
      <c r="E451" s="2"/>
      <c r="F451" s="9"/>
      <c r="G451" s="9"/>
      <c r="H451" s="2"/>
    </row>
    <row r="452" spans="1:8" x14ac:dyDescent="0.2">
      <c r="A452" s="2"/>
      <c r="B452" s="2"/>
      <c r="C452" s="2"/>
      <c r="D452" s="10"/>
      <c r="E452" s="2"/>
      <c r="F452" s="9"/>
      <c r="G452" s="9"/>
      <c r="H452" s="2"/>
    </row>
    <row r="453" spans="1:8" x14ac:dyDescent="0.2">
      <c r="A453" s="2"/>
      <c r="B453" s="2"/>
      <c r="C453" s="2"/>
      <c r="D453" s="10"/>
      <c r="E453" s="2"/>
      <c r="F453" s="9"/>
      <c r="G453" s="9"/>
      <c r="H453" s="2"/>
    </row>
    <row r="454" spans="1:8" x14ac:dyDescent="0.2">
      <c r="A454" s="2"/>
      <c r="B454" s="2"/>
      <c r="C454" s="2"/>
      <c r="D454" s="10"/>
      <c r="E454" s="2"/>
      <c r="F454" s="9"/>
      <c r="G454" s="9"/>
      <c r="H454" s="2"/>
    </row>
    <row r="455" spans="1:8" x14ac:dyDescent="0.2">
      <c r="A455" s="2"/>
      <c r="B455" s="2"/>
      <c r="C455" s="2"/>
      <c r="D455" s="10"/>
      <c r="E455" s="2"/>
      <c r="F455" s="9"/>
      <c r="G455" s="9"/>
      <c r="H455" s="2"/>
    </row>
    <row r="456" spans="1:8" x14ac:dyDescent="0.2">
      <c r="A456" s="2"/>
      <c r="B456" s="2"/>
      <c r="C456" s="2"/>
      <c r="D456" s="10"/>
      <c r="E456" s="2"/>
      <c r="F456" s="9"/>
      <c r="G456" s="9"/>
      <c r="H456" s="2"/>
    </row>
    <row r="457" spans="1:8" x14ac:dyDescent="0.2">
      <c r="A457" s="2"/>
      <c r="B457" s="2"/>
      <c r="C457" s="2"/>
      <c r="D457" s="10"/>
      <c r="E457" s="2"/>
      <c r="F457" s="9"/>
      <c r="G457" s="9"/>
      <c r="H457" s="2"/>
    </row>
    <row r="458" spans="1:8" x14ac:dyDescent="0.2">
      <c r="A458" s="2"/>
      <c r="B458" s="2"/>
      <c r="C458" s="2"/>
      <c r="D458" s="10"/>
      <c r="E458" s="2"/>
      <c r="F458" s="9"/>
      <c r="G458" s="9"/>
      <c r="H458" s="2"/>
    </row>
    <row r="459" spans="1:8" x14ac:dyDescent="0.2">
      <c r="A459" s="2"/>
      <c r="B459" s="2"/>
      <c r="C459" s="2"/>
      <c r="D459" s="10"/>
      <c r="E459" s="2"/>
      <c r="F459" s="9"/>
      <c r="G459" s="9"/>
      <c r="H459" s="2"/>
    </row>
    <row r="460" spans="1:8" x14ac:dyDescent="0.2">
      <c r="A460" s="2"/>
      <c r="B460" s="2"/>
      <c r="C460" s="2"/>
      <c r="D460" s="10"/>
      <c r="E460" s="2"/>
      <c r="F460" s="9"/>
      <c r="G460" s="9"/>
      <c r="H460" s="2"/>
    </row>
    <row r="461" spans="1:8" x14ac:dyDescent="0.2">
      <c r="A461" s="2"/>
      <c r="B461" s="2"/>
      <c r="C461" s="2"/>
      <c r="D461" s="10"/>
      <c r="E461" s="2"/>
      <c r="F461" s="9"/>
      <c r="G461" s="9"/>
      <c r="H461" s="2"/>
    </row>
    <row r="462" spans="1:8" x14ac:dyDescent="0.2">
      <c r="A462" s="2"/>
      <c r="B462" s="2"/>
      <c r="C462" s="2"/>
      <c r="D462" s="10"/>
      <c r="E462" s="2"/>
      <c r="F462" s="9"/>
      <c r="G462" s="9"/>
      <c r="H462" s="2"/>
    </row>
    <row r="463" spans="1:8" x14ac:dyDescent="0.2">
      <c r="A463" s="2"/>
      <c r="B463" s="2"/>
      <c r="C463" s="2"/>
      <c r="D463" s="10"/>
      <c r="E463" s="2"/>
      <c r="F463" s="9"/>
      <c r="G463" s="9"/>
      <c r="H463" s="2"/>
    </row>
    <row r="464" spans="1:8" x14ac:dyDescent="0.2">
      <c r="A464" s="2"/>
      <c r="B464" s="2"/>
      <c r="C464" s="2"/>
      <c r="D464" s="10"/>
      <c r="E464" s="2"/>
      <c r="F464" s="9"/>
      <c r="G464" s="9"/>
      <c r="H464" s="2"/>
    </row>
    <row r="465" spans="1:8" x14ac:dyDescent="0.2">
      <c r="A465" s="2"/>
      <c r="B465" s="2"/>
      <c r="C465" s="2"/>
      <c r="D465" s="10"/>
      <c r="E465" s="2"/>
      <c r="F465" s="9"/>
      <c r="G465" s="9"/>
      <c r="H465" s="2"/>
    </row>
    <row r="466" spans="1:8" x14ac:dyDescent="0.2">
      <c r="A466" s="2"/>
      <c r="B466" s="2"/>
      <c r="C466" s="2"/>
      <c r="D466" s="10"/>
      <c r="E466" s="2"/>
      <c r="F466" s="9"/>
      <c r="G466" s="9"/>
      <c r="H466" s="2"/>
    </row>
    <row r="467" spans="1:8" x14ac:dyDescent="0.2">
      <c r="A467" s="2"/>
      <c r="B467" s="2"/>
      <c r="C467" s="2"/>
      <c r="D467" s="10"/>
      <c r="E467" s="2"/>
      <c r="F467" s="9"/>
      <c r="G467" s="9"/>
      <c r="H467" s="2"/>
    </row>
    <row r="468" spans="1:8" x14ac:dyDescent="0.2">
      <c r="A468" s="2"/>
      <c r="B468" s="2"/>
      <c r="C468" s="2"/>
      <c r="D468" s="10"/>
      <c r="E468" s="2"/>
      <c r="F468" s="9"/>
      <c r="G468" s="9"/>
      <c r="H468" s="2"/>
    </row>
    <row r="469" spans="1:8" x14ac:dyDescent="0.2">
      <c r="A469" s="2"/>
      <c r="B469" s="2"/>
      <c r="C469" s="2"/>
      <c r="D469" s="10"/>
      <c r="E469" s="2"/>
      <c r="F469" s="9"/>
      <c r="G469" s="9"/>
      <c r="H469" s="2"/>
    </row>
    <row r="470" spans="1:8" x14ac:dyDescent="0.2">
      <c r="A470" s="2"/>
      <c r="B470" s="2"/>
      <c r="C470" s="2"/>
      <c r="D470" s="10"/>
      <c r="E470" s="2"/>
      <c r="F470" s="9"/>
      <c r="G470" s="9"/>
      <c r="H470" s="2"/>
    </row>
    <row r="471" spans="1:8" x14ac:dyDescent="0.2">
      <c r="A471" s="2"/>
      <c r="B471" s="2"/>
      <c r="C471" s="2"/>
      <c r="D471" s="10"/>
      <c r="E471" s="2"/>
      <c r="F471" s="9"/>
      <c r="G471" s="9"/>
      <c r="H471" s="2"/>
    </row>
    <row r="472" spans="1:8" x14ac:dyDescent="0.2">
      <c r="A472" s="2"/>
      <c r="B472" s="2"/>
      <c r="C472" s="2"/>
      <c r="D472" s="10"/>
      <c r="E472" s="2"/>
      <c r="F472" s="9"/>
      <c r="G472" s="9"/>
      <c r="H472" s="2"/>
    </row>
    <row r="473" spans="1:8" x14ac:dyDescent="0.2">
      <c r="A473" s="2"/>
      <c r="B473" s="2"/>
      <c r="C473" s="2"/>
      <c r="D473" s="10"/>
      <c r="E473" s="2"/>
      <c r="F473" s="9"/>
      <c r="G473" s="9"/>
      <c r="H473" s="2"/>
    </row>
    <row r="474" spans="1:8" x14ac:dyDescent="0.2">
      <c r="A474" s="2"/>
      <c r="B474" s="2"/>
      <c r="C474" s="2"/>
      <c r="D474" s="10"/>
      <c r="E474" s="2"/>
      <c r="F474" s="9"/>
      <c r="G474" s="9"/>
      <c r="H474" s="2"/>
    </row>
    <row r="475" spans="1:8" x14ac:dyDescent="0.2">
      <c r="A475" s="2"/>
      <c r="B475" s="2"/>
      <c r="C475" s="2"/>
      <c r="D475" s="10"/>
      <c r="E475" s="2"/>
      <c r="F475" s="9"/>
      <c r="G475" s="9"/>
      <c r="H475" s="2"/>
    </row>
    <row r="476" spans="1:8" x14ac:dyDescent="0.2">
      <c r="A476" s="2"/>
      <c r="B476" s="2"/>
      <c r="C476" s="2"/>
      <c r="D476" s="10"/>
      <c r="E476" s="2"/>
      <c r="F476" s="9"/>
      <c r="G476" s="9"/>
      <c r="H476" s="2"/>
    </row>
    <row r="477" spans="1:8" x14ac:dyDescent="0.2">
      <c r="A477" s="2"/>
      <c r="B477" s="2"/>
      <c r="C477" s="2"/>
      <c r="D477" s="10"/>
      <c r="E477" s="2"/>
      <c r="F477" s="9"/>
      <c r="G477" s="9"/>
      <c r="H477" s="2"/>
    </row>
    <row r="478" spans="1:8" x14ac:dyDescent="0.2">
      <c r="A478" s="2"/>
      <c r="B478" s="2"/>
      <c r="C478" s="2"/>
      <c r="D478" s="10"/>
      <c r="E478" s="2"/>
      <c r="F478" s="9"/>
      <c r="G478" s="9"/>
      <c r="H478" s="2"/>
    </row>
    <row r="479" spans="1:8" x14ac:dyDescent="0.2">
      <c r="A479" s="2"/>
      <c r="B479" s="2"/>
      <c r="C479" s="2"/>
      <c r="D479" s="10"/>
      <c r="E479" s="2"/>
      <c r="F479" s="9"/>
      <c r="G479" s="9"/>
      <c r="H479" s="2"/>
    </row>
    <row r="480" spans="1:8" x14ac:dyDescent="0.2">
      <c r="A480" s="2"/>
      <c r="B480" s="2"/>
      <c r="C480" s="2"/>
      <c r="D480" s="10"/>
      <c r="E480" s="2"/>
      <c r="F480" s="9"/>
      <c r="G480" s="9"/>
      <c r="H480" s="2"/>
    </row>
    <row r="481" spans="1:8" x14ac:dyDescent="0.2">
      <c r="A481" s="2"/>
      <c r="B481" s="2"/>
      <c r="C481" s="2"/>
      <c r="D481" s="10"/>
      <c r="E481" s="2"/>
      <c r="F481" s="9"/>
      <c r="G481" s="9"/>
      <c r="H481" s="2"/>
    </row>
    <row r="482" spans="1:8" x14ac:dyDescent="0.2">
      <c r="A482" s="2"/>
      <c r="B482" s="2"/>
      <c r="C482" s="2"/>
      <c r="D482" s="10"/>
      <c r="E482" s="2"/>
      <c r="F482" s="9"/>
      <c r="G482" s="9"/>
      <c r="H482" s="2"/>
    </row>
    <row r="483" spans="1:8" x14ac:dyDescent="0.2">
      <c r="A483" s="2"/>
      <c r="B483" s="2"/>
      <c r="C483" s="2"/>
      <c r="D483" s="10"/>
      <c r="E483" s="2"/>
      <c r="F483" s="9"/>
      <c r="G483" s="9"/>
      <c r="H483" s="2"/>
    </row>
    <row r="484" spans="1:8" x14ac:dyDescent="0.2">
      <c r="A484" s="2"/>
      <c r="B484" s="2"/>
      <c r="C484" s="2"/>
      <c r="D484" s="10"/>
      <c r="E484" s="2"/>
      <c r="F484" s="9"/>
      <c r="G484" s="9"/>
      <c r="H484" s="2"/>
    </row>
    <row r="485" spans="1:8" x14ac:dyDescent="0.2">
      <c r="A485" s="2"/>
      <c r="B485" s="2"/>
      <c r="C485" s="2"/>
      <c r="D485" s="10"/>
      <c r="E485" s="2"/>
      <c r="F485" s="9"/>
      <c r="G485" s="9"/>
      <c r="H485" s="2"/>
    </row>
    <row r="486" spans="1:8" x14ac:dyDescent="0.2">
      <c r="A486" s="2"/>
      <c r="B486" s="2"/>
      <c r="C486" s="2"/>
      <c r="D486" s="10"/>
      <c r="E486" s="2"/>
      <c r="F486" s="9"/>
      <c r="G486" s="9"/>
      <c r="H486" s="2"/>
    </row>
    <row r="487" spans="1:8" x14ac:dyDescent="0.2">
      <c r="A487" s="2"/>
      <c r="B487" s="2"/>
      <c r="C487" s="2"/>
      <c r="D487" s="10"/>
      <c r="E487" s="2"/>
      <c r="F487" s="9"/>
      <c r="G487" s="9"/>
      <c r="H487" s="2"/>
    </row>
    <row r="488" spans="1:8" x14ac:dyDescent="0.2">
      <c r="A488" s="2"/>
      <c r="B488" s="2"/>
      <c r="C488" s="2"/>
      <c r="D488" s="10"/>
      <c r="E488" s="2"/>
      <c r="F488" s="9"/>
      <c r="G488" s="9"/>
      <c r="H488" s="2"/>
    </row>
    <row r="489" spans="1:8" x14ac:dyDescent="0.2">
      <c r="A489" s="2"/>
      <c r="B489" s="2"/>
      <c r="C489" s="2"/>
      <c r="D489" s="10"/>
      <c r="E489" s="2"/>
      <c r="F489" s="9"/>
      <c r="G489" s="9"/>
      <c r="H489" s="2"/>
    </row>
    <row r="490" spans="1:8" x14ac:dyDescent="0.2">
      <c r="A490" s="2"/>
      <c r="B490" s="2"/>
      <c r="C490" s="2"/>
      <c r="D490" s="10"/>
      <c r="E490" s="2"/>
      <c r="F490" s="9"/>
      <c r="G490" s="9"/>
      <c r="H490" s="2"/>
    </row>
    <row r="491" spans="1:8" x14ac:dyDescent="0.2">
      <c r="A491" s="2"/>
      <c r="B491" s="2"/>
      <c r="C491" s="2"/>
      <c r="D491" s="10"/>
      <c r="E491" s="2"/>
      <c r="F491" s="9"/>
      <c r="G491" s="9"/>
      <c r="H491" s="2"/>
    </row>
    <row r="492" spans="1:8" x14ac:dyDescent="0.2">
      <c r="A492" s="2"/>
      <c r="B492" s="2"/>
      <c r="C492" s="2"/>
      <c r="D492" s="10"/>
      <c r="E492" s="2"/>
      <c r="F492" s="9"/>
      <c r="G492" s="9"/>
      <c r="H492" s="2"/>
    </row>
    <row r="493" spans="1:8" x14ac:dyDescent="0.2">
      <c r="A493" s="2"/>
      <c r="B493" s="2"/>
      <c r="C493" s="2"/>
      <c r="D493" s="10"/>
      <c r="E493" s="2"/>
      <c r="F493" s="9"/>
      <c r="G493" s="9"/>
      <c r="H493" s="2"/>
    </row>
    <row r="494" spans="1:8" x14ac:dyDescent="0.2">
      <c r="A494" s="2"/>
      <c r="B494" s="2"/>
      <c r="C494" s="2"/>
      <c r="D494" s="10"/>
      <c r="E494" s="2"/>
      <c r="F494" s="9"/>
      <c r="G494" s="9"/>
      <c r="H494" s="2"/>
    </row>
    <row r="495" spans="1:8" x14ac:dyDescent="0.2">
      <c r="A495" s="2"/>
      <c r="B495" s="2"/>
      <c r="C495" s="2"/>
      <c r="D495" s="10"/>
      <c r="E495" s="2"/>
      <c r="F495" s="9"/>
      <c r="G495" s="9"/>
      <c r="H495" s="2"/>
    </row>
    <row r="496" spans="1:8" x14ac:dyDescent="0.2">
      <c r="A496" s="2"/>
      <c r="B496" s="2"/>
      <c r="C496" s="2"/>
      <c r="D496" s="10"/>
      <c r="E496" s="2"/>
      <c r="F496" s="9"/>
      <c r="G496" s="9"/>
      <c r="H496" s="2"/>
    </row>
    <row r="497" spans="1:8" x14ac:dyDescent="0.2">
      <c r="A497" s="2"/>
      <c r="B497" s="2"/>
      <c r="C497" s="2"/>
      <c r="D497" s="10"/>
      <c r="E497" s="2"/>
      <c r="F497" s="9"/>
      <c r="G497" s="9"/>
      <c r="H497" s="2"/>
    </row>
    <row r="498" spans="1:8" x14ac:dyDescent="0.2">
      <c r="A498" s="2"/>
      <c r="B498" s="2"/>
      <c r="C498" s="2"/>
      <c r="D498" s="10"/>
      <c r="E498" s="2"/>
      <c r="F498" s="9"/>
      <c r="G498" s="9"/>
      <c r="H498" s="2"/>
    </row>
    <row r="499" spans="1:8" x14ac:dyDescent="0.2">
      <c r="A499" s="2"/>
      <c r="B499" s="2"/>
      <c r="C499" s="2"/>
      <c r="D499" s="10"/>
      <c r="E499" s="2"/>
      <c r="F499" s="9"/>
      <c r="G499" s="9"/>
      <c r="H499" s="2"/>
    </row>
    <row r="500" spans="1:8" x14ac:dyDescent="0.2">
      <c r="A500" s="2"/>
      <c r="B500" s="2"/>
      <c r="C500" s="2"/>
      <c r="D500" s="10"/>
      <c r="E500" s="2"/>
      <c r="F500" s="9"/>
      <c r="G500" s="9"/>
      <c r="H500" s="2"/>
    </row>
    <row r="501" spans="1:8" x14ac:dyDescent="0.2">
      <c r="A501" s="2"/>
      <c r="B501" s="2"/>
      <c r="C501" s="2"/>
      <c r="D501" s="10"/>
      <c r="E501" s="2"/>
      <c r="F501" s="9"/>
      <c r="G501" s="9"/>
      <c r="H501" s="2"/>
    </row>
    <row r="502" spans="1:8" x14ac:dyDescent="0.2">
      <c r="A502" s="2"/>
      <c r="B502" s="2"/>
      <c r="C502" s="2"/>
      <c r="D502" s="10"/>
      <c r="E502" s="2"/>
      <c r="F502" s="9"/>
      <c r="G502" s="9"/>
      <c r="H502" s="2"/>
    </row>
    <row r="503" spans="1:8" x14ac:dyDescent="0.2">
      <c r="A503" s="2"/>
      <c r="B503" s="2"/>
      <c r="C503" s="2"/>
      <c r="D503" s="10"/>
      <c r="E503" s="2"/>
      <c r="F503" s="9"/>
      <c r="G503" s="9"/>
      <c r="H503" s="2"/>
    </row>
    <row r="504" spans="1:8" x14ac:dyDescent="0.2">
      <c r="A504" s="2"/>
      <c r="B504" s="2"/>
      <c r="C504" s="2"/>
      <c r="D504" s="10"/>
      <c r="E504" s="2"/>
      <c r="F504" s="9"/>
      <c r="G504" s="9"/>
      <c r="H504" s="2"/>
    </row>
    <row r="505" spans="1:8" x14ac:dyDescent="0.2">
      <c r="A505" s="2"/>
      <c r="B505" s="2"/>
      <c r="C505" s="2"/>
      <c r="D505" s="10"/>
      <c r="E505" s="2"/>
      <c r="F505" s="9"/>
      <c r="G505" s="9"/>
      <c r="H505" s="2"/>
    </row>
    <row r="506" spans="1:8" x14ac:dyDescent="0.2">
      <c r="A506" s="2"/>
      <c r="B506" s="2"/>
      <c r="C506" s="2"/>
      <c r="D506" s="10"/>
      <c r="E506" s="2"/>
      <c r="F506" s="9"/>
      <c r="G506" s="9"/>
      <c r="H506" s="2"/>
    </row>
    <row r="507" spans="1:8" x14ac:dyDescent="0.2">
      <c r="A507" s="2"/>
      <c r="B507" s="2"/>
      <c r="C507" s="2"/>
      <c r="D507" s="10"/>
      <c r="E507" s="2"/>
      <c r="F507" s="9"/>
      <c r="G507" s="9"/>
      <c r="H507" s="2"/>
    </row>
    <row r="508" spans="1:8" x14ac:dyDescent="0.2">
      <c r="A508" s="2"/>
      <c r="B508" s="2"/>
      <c r="C508" s="2"/>
      <c r="D508" s="10"/>
      <c r="E508" s="2"/>
      <c r="F508" s="9"/>
      <c r="G508" s="9"/>
      <c r="H508" s="2"/>
    </row>
    <row r="509" spans="1:8" x14ac:dyDescent="0.2">
      <c r="A509" s="2"/>
      <c r="B509" s="2"/>
      <c r="C509" s="2"/>
      <c r="D509" s="10"/>
      <c r="E509" s="2"/>
      <c r="F509" s="9"/>
      <c r="G509" s="9"/>
      <c r="H509" s="2"/>
    </row>
    <row r="510" spans="1:8" x14ac:dyDescent="0.2">
      <c r="A510" s="2"/>
      <c r="B510" s="2"/>
      <c r="C510" s="2"/>
      <c r="D510" s="10"/>
      <c r="E510" s="2"/>
      <c r="F510" s="9"/>
      <c r="G510" s="9"/>
      <c r="H510" s="2"/>
    </row>
    <row r="511" spans="1:8" x14ac:dyDescent="0.2">
      <c r="A511" s="2"/>
      <c r="B511" s="2"/>
      <c r="C511" s="2"/>
      <c r="D511" s="10"/>
      <c r="E511" s="2"/>
      <c r="F511" s="9"/>
      <c r="G511" s="9"/>
      <c r="H511" s="2"/>
    </row>
    <row r="512" spans="1:8" x14ac:dyDescent="0.2">
      <c r="A512" s="2"/>
      <c r="B512" s="2"/>
      <c r="C512" s="2"/>
      <c r="D512" s="10"/>
      <c r="E512" s="2"/>
      <c r="F512" s="9"/>
      <c r="G512" s="9"/>
      <c r="H512" s="2"/>
    </row>
    <row r="513" spans="1:8" x14ac:dyDescent="0.2">
      <c r="A513" s="2"/>
      <c r="B513" s="2"/>
      <c r="C513" s="2"/>
      <c r="D513" s="10"/>
      <c r="E513" s="2"/>
      <c r="F513" s="9"/>
      <c r="G513" s="9"/>
      <c r="H513" s="2"/>
    </row>
    <row r="514" spans="1:8" x14ac:dyDescent="0.2">
      <c r="A514" s="2"/>
      <c r="B514" s="2"/>
      <c r="C514" s="2"/>
      <c r="D514" s="10"/>
      <c r="E514" s="2"/>
      <c r="F514" s="9"/>
      <c r="G514" s="9"/>
      <c r="H514" s="2"/>
    </row>
    <row r="515" spans="1:8" x14ac:dyDescent="0.2">
      <c r="A515" s="2"/>
      <c r="B515" s="2"/>
      <c r="C515" s="2"/>
      <c r="D515" s="10"/>
      <c r="E515" s="2"/>
      <c r="F515" s="9"/>
      <c r="G515" s="9"/>
      <c r="H515" s="2"/>
    </row>
    <row r="516" spans="1:8" x14ac:dyDescent="0.2">
      <c r="A516" s="2"/>
      <c r="B516" s="2"/>
      <c r="C516" s="2"/>
      <c r="D516" s="10"/>
      <c r="E516" s="2"/>
      <c r="F516" s="9"/>
      <c r="G516" s="9"/>
      <c r="H516" s="2"/>
    </row>
    <row r="517" spans="1:8" x14ac:dyDescent="0.2">
      <c r="A517" s="2"/>
      <c r="B517" s="2"/>
      <c r="C517" s="2"/>
      <c r="D517" s="10"/>
      <c r="E517" s="2"/>
      <c r="F517" s="9"/>
      <c r="G517" s="9"/>
      <c r="H517" s="2"/>
    </row>
    <row r="518" spans="1:8" x14ac:dyDescent="0.2">
      <c r="A518" s="2"/>
      <c r="B518" s="2"/>
      <c r="C518" s="2"/>
      <c r="D518" s="10"/>
      <c r="E518" s="2"/>
      <c r="F518" s="9"/>
      <c r="G518" s="9"/>
      <c r="H518" s="2"/>
    </row>
    <row r="519" spans="1:8" x14ac:dyDescent="0.2">
      <c r="A519" s="2"/>
      <c r="B519" s="2"/>
      <c r="C519" s="2"/>
      <c r="D519" s="10"/>
      <c r="E519" s="2"/>
      <c r="F519" s="9"/>
      <c r="G519" s="9"/>
      <c r="H519" s="2"/>
    </row>
    <row r="520" spans="1:8" x14ac:dyDescent="0.2">
      <c r="A520" s="2"/>
      <c r="B520" s="2"/>
      <c r="C520" s="2"/>
      <c r="D520" s="10"/>
      <c r="E520" s="2"/>
      <c r="F520" s="9"/>
      <c r="G520" s="9"/>
      <c r="H520" s="2"/>
    </row>
    <row r="521" spans="1:8" x14ac:dyDescent="0.2">
      <c r="A521" s="2"/>
      <c r="B521" s="2"/>
      <c r="C521" s="2"/>
      <c r="D521" s="10"/>
      <c r="E521" s="2"/>
      <c r="F521" s="9"/>
      <c r="G521" s="9"/>
      <c r="H521" s="2"/>
    </row>
    <row r="522" spans="1:8" x14ac:dyDescent="0.2">
      <c r="A522" s="2"/>
      <c r="B522" s="2"/>
      <c r="C522" s="2"/>
      <c r="D522" s="10"/>
      <c r="E522" s="2"/>
      <c r="F522" s="9"/>
      <c r="G522" s="9"/>
      <c r="H522" s="2"/>
    </row>
    <row r="523" spans="1:8" x14ac:dyDescent="0.2">
      <c r="A523" s="2"/>
      <c r="B523" s="2"/>
      <c r="C523" s="2"/>
      <c r="D523" s="10"/>
      <c r="E523" s="2"/>
      <c r="F523" s="9"/>
      <c r="G523" s="9"/>
      <c r="H523" s="2"/>
    </row>
    <row r="524" spans="1:8" x14ac:dyDescent="0.2">
      <c r="A524" s="2"/>
      <c r="B524" s="2"/>
      <c r="C524" s="2"/>
      <c r="D524" s="10"/>
      <c r="E524" s="2"/>
      <c r="F524" s="9"/>
      <c r="G524" s="9"/>
      <c r="H524" s="2"/>
    </row>
    <row r="525" spans="1:8" x14ac:dyDescent="0.2">
      <c r="A525" s="2"/>
      <c r="B525" s="2"/>
      <c r="C525" s="2"/>
      <c r="D525" s="10"/>
      <c r="E525" s="2"/>
      <c r="F525" s="9"/>
      <c r="G525" s="9"/>
      <c r="H525" s="2"/>
    </row>
    <row r="526" spans="1:8" x14ac:dyDescent="0.2">
      <c r="A526" s="2"/>
      <c r="B526" s="2"/>
      <c r="C526" s="2"/>
      <c r="D526" s="10"/>
      <c r="E526" s="2"/>
      <c r="F526" s="9"/>
      <c r="G526" s="9"/>
      <c r="H526" s="2"/>
    </row>
    <row r="527" spans="1:8" x14ac:dyDescent="0.2">
      <c r="A527" s="2"/>
      <c r="B527" s="2"/>
      <c r="C527" s="2"/>
      <c r="D527" s="10"/>
      <c r="E527" s="2"/>
      <c r="F527" s="9"/>
      <c r="G527" s="9"/>
      <c r="H527" s="2"/>
    </row>
    <row r="528" spans="1:8" x14ac:dyDescent="0.2">
      <c r="A528" s="2"/>
      <c r="B528" s="2"/>
      <c r="C528" s="2"/>
      <c r="D528" s="10"/>
      <c r="E528" s="2"/>
      <c r="F528" s="9"/>
      <c r="G528" s="9"/>
      <c r="H528" s="2"/>
    </row>
    <row r="529" spans="1:8" x14ac:dyDescent="0.2">
      <c r="A529" s="2"/>
      <c r="B529" s="2"/>
      <c r="C529" s="2"/>
      <c r="D529" s="10"/>
      <c r="E529" s="2"/>
      <c r="F529" s="9"/>
      <c r="G529" s="9"/>
      <c r="H529" s="2"/>
    </row>
    <row r="530" spans="1:8" x14ac:dyDescent="0.2">
      <c r="A530" s="2"/>
      <c r="B530" s="2"/>
      <c r="C530" s="2"/>
      <c r="D530" s="10"/>
      <c r="E530" s="2"/>
      <c r="F530" s="9"/>
      <c r="G530" s="9"/>
      <c r="H530" s="2"/>
    </row>
    <row r="531" spans="1:8" x14ac:dyDescent="0.2">
      <c r="A531" s="2"/>
      <c r="B531" s="2"/>
      <c r="C531" s="2"/>
      <c r="D531" s="10"/>
      <c r="E531" s="2"/>
      <c r="F531" s="9"/>
      <c r="G531" s="9"/>
      <c r="H531" s="2"/>
    </row>
    <row r="532" spans="1:8" x14ac:dyDescent="0.2">
      <c r="A532" s="2"/>
      <c r="B532" s="2"/>
      <c r="C532" s="2"/>
      <c r="D532" s="10"/>
      <c r="E532" s="2"/>
      <c r="F532" s="9"/>
      <c r="G532" s="9"/>
      <c r="H532" s="2"/>
    </row>
    <row r="533" spans="1:8" x14ac:dyDescent="0.2">
      <c r="A533" s="2"/>
      <c r="B533" s="2"/>
      <c r="C533" s="2"/>
      <c r="D533" s="10"/>
      <c r="E533" s="2"/>
      <c r="F533" s="9"/>
      <c r="G533" s="9"/>
      <c r="H533" s="2"/>
    </row>
    <row r="534" spans="1:8" x14ac:dyDescent="0.2">
      <c r="A534" s="2"/>
      <c r="B534" s="2"/>
      <c r="C534" s="2"/>
      <c r="D534" s="10"/>
      <c r="E534" s="2"/>
      <c r="F534" s="9"/>
      <c r="G534" s="9"/>
      <c r="H534" s="2"/>
    </row>
    <row r="535" spans="1:8" x14ac:dyDescent="0.2">
      <c r="B535" s="2"/>
      <c r="C535" s="2"/>
      <c r="D535" s="10"/>
      <c r="E535" s="2"/>
      <c r="F535" s="9"/>
      <c r="G535" s="9"/>
      <c r="H535" s="2"/>
    </row>
    <row r="536" spans="1:8" x14ac:dyDescent="0.2">
      <c r="B536" s="2"/>
      <c r="C536" s="2"/>
      <c r="D536" s="10"/>
      <c r="E536" s="2"/>
      <c r="F536" s="9"/>
      <c r="G536" s="9"/>
      <c r="H536" s="2"/>
    </row>
    <row r="537" spans="1:8" x14ac:dyDescent="0.2">
      <c r="B537" s="2"/>
      <c r="C537" s="2"/>
      <c r="D537" s="10"/>
      <c r="E537" s="2"/>
      <c r="F537" s="9"/>
      <c r="G537" s="9"/>
      <c r="H537" s="2"/>
    </row>
    <row r="538" spans="1:8" x14ac:dyDescent="0.2">
      <c r="B538" s="2"/>
      <c r="C538" s="2"/>
      <c r="D538" s="10"/>
      <c r="E538" s="2"/>
      <c r="F538" s="9"/>
      <c r="G538" s="9"/>
      <c r="H538" s="2"/>
    </row>
    <row r="539" spans="1:8" x14ac:dyDescent="0.2">
      <c r="B539" s="2"/>
      <c r="C539" s="2"/>
      <c r="D539" s="10"/>
      <c r="E539" s="2"/>
      <c r="F539" s="9"/>
      <c r="G539" s="9"/>
      <c r="H539" s="2"/>
    </row>
    <row r="540" spans="1:8" x14ac:dyDescent="0.2">
      <c r="C540" s="2"/>
      <c r="D540" s="10"/>
      <c r="E540" s="2"/>
      <c r="F540" s="9"/>
      <c r="G540" s="9"/>
      <c r="H540" s="2"/>
    </row>
    <row r="541" spans="1:8" x14ac:dyDescent="0.2">
      <c r="C541" s="2"/>
      <c r="D541" s="10"/>
      <c r="E541" s="2"/>
      <c r="F541" s="9"/>
      <c r="G541" s="9"/>
      <c r="H541" s="2"/>
    </row>
    <row r="542" spans="1:8" x14ac:dyDescent="0.2">
      <c r="C542" s="2"/>
      <c r="D542" s="10"/>
      <c r="E542" s="2"/>
      <c r="F542" s="9"/>
      <c r="G542" s="9"/>
      <c r="H542" s="2"/>
    </row>
    <row r="543" spans="1:8" x14ac:dyDescent="0.2">
      <c r="C543" s="2"/>
      <c r="D543" s="10"/>
      <c r="E543" s="2"/>
      <c r="F543" s="9"/>
      <c r="G543" s="9"/>
      <c r="H543" s="2"/>
    </row>
    <row r="544" spans="1:8" x14ac:dyDescent="0.2">
      <c r="C544" s="2"/>
      <c r="D544" s="10"/>
      <c r="E544" s="2"/>
      <c r="F544" s="9"/>
      <c r="G544" s="9"/>
      <c r="H544" s="2"/>
    </row>
    <row r="545" spans="3:8" x14ac:dyDescent="0.2">
      <c r="C545" s="2"/>
      <c r="D545" s="10"/>
      <c r="E545" s="2"/>
      <c r="F545" s="9"/>
      <c r="G545" s="9"/>
      <c r="H545" s="2"/>
    </row>
    <row r="546" spans="3:8" x14ac:dyDescent="0.2">
      <c r="C546" s="2"/>
      <c r="D546" s="10"/>
      <c r="E546" s="2"/>
      <c r="F546" s="9"/>
      <c r="G546" s="9"/>
      <c r="H546" s="2"/>
    </row>
    <row r="547" spans="3:8" x14ac:dyDescent="0.2">
      <c r="C547" s="2"/>
      <c r="D547" s="10"/>
      <c r="E547" s="2"/>
      <c r="F547" s="9"/>
      <c r="G547" s="9"/>
      <c r="H547" s="2"/>
    </row>
    <row r="548" spans="3:8" x14ac:dyDescent="0.2">
      <c r="C548" s="2"/>
      <c r="D548" s="10"/>
      <c r="E548" s="2"/>
      <c r="F548" s="9"/>
      <c r="G548" s="9"/>
      <c r="H548" s="2"/>
    </row>
    <row r="549" spans="3:8" x14ac:dyDescent="0.2">
      <c r="C549" s="2"/>
      <c r="D549" s="10"/>
      <c r="E549" s="2"/>
      <c r="F549" s="9"/>
      <c r="G549" s="9"/>
      <c r="H549" s="2"/>
    </row>
  </sheetData>
  <sheetProtection algorithmName="SHA-512" hashValue="Kyk1yNm/E6uxh6sg9QwWlOMKP6R32Ylk1mmYo3wtsJwVhmdsIjDLdI7Poah0At7P/xAMikx4q5RJDu3D2MIsPQ==" saltValue="1IRn4SxzWttg+Iur0/zrwg==" spinCount="100000" sheet="1" objects="1" scenarios="1"/>
  <mergeCells count="23">
    <mergeCell ref="A11:B11"/>
    <mergeCell ref="E11:F11"/>
    <mergeCell ref="J11:K11"/>
    <mergeCell ref="A1:H2"/>
    <mergeCell ref="I1:K2"/>
    <mergeCell ref="A3:H3"/>
    <mergeCell ref="A4:H4"/>
    <mergeCell ref="I4:J4"/>
    <mergeCell ref="A5:H5"/>
    <mergeCell ref="A6:H6"/>
    <mergeCell ref="I6:J6"/>
    <mergeCell ref="A7:H7"/>
    <mergeCell ref="A9:K9"/>
    <mergeCell ref="A10:B10"/>
    <mergeCell ref="A8:H8"/>
    <mergeCell ref="H12:H13"/>
    <mergeCell ref="I12:J12"/>
    <mergeCell ref="K12:K13"/>
    <mergeCell ref="B12:B13"/>
    <mergeCell ref="C12:C13"/>
    <mergeCell ref="D12:D13"/>
    <mergeCell ref="E12:E13"/>
    <mergeCell ref="F12:G12"/>
  </mergeCells>
  <hyperlinks>
    <hyperlink ref="C209" display="          - tomada 2P+T c/ universal"/>
    <hyperlink ref="C198" display="Suporte Ref. DT.66844.10 p/tres blocos com, UM bloco c/RJ.45 Cat.5e Ref. DT.99530.00, mais dois blocos cegos Ref. DT 99430.00 ou similar."/>
    <hyperlink ref="C200" display="Suporte Ref. DT.66844.10 p/tres blocos com, UM bloco c/RJ.45 Cat.5e Ref. DT.99530.00, mais dois blocos cegos Ref. DT 99430.00 ou similar."/>
    <hyperlink ref="D235"/>
    <hyperlink ref="C235" display="Eletroduto Flexível com alma de aço revestimento PVC com boxes- Sealtube - 3/4 a 1&quot;"/>
    <hyperlink ref="D240"/>
    <hyperlink ref="C240" display="Tampa para eletrocalha 50mm"/>
    <hyperlink ref="D241"/>
    <hyperlink ref="C197" display="Suporte Ref. DT.66844.10 p/tres blocos com, UM bloco c/RJ.45 Cat.5e Ref. DT.99530.00, mais dois blocos cegos Ref. DT 99430.00 ou similar."/>
    <hyperlink ref="C199" display="Suporte Ref. DT.66844.10 p/tres blocos com, UM bloco c/RJ.45 Cat.5e Ref. DT.99530.00, mais dois blocos cegos Ref. DT 99430.00 ou similar."/>
    <hyperlink ref="C210" display="          - tomada 2P+T c/ universal"/>
    <hyperlink ref="D252"/>
    <hyperlink ref="C252" display="Eletroduto Flexível com alma de aço revestimento PVC com boxes- Sealtube - 3/4 a 1&quot;"/>
  </hyperlinks>
  <printOptions horizontalCentered="1"/>
  <pageMargins left="0.19685039370078741" right="0.23622047244094491" top="1.1023622047244095" bottom="0.55118110236220474" header="0.15748031496062992" footer="0.19685039370078741"/>
  <pageSetup paperSize="9" scale="70" fitToHeight="0" orientation="landscape" r:id="rId1"/>
  <headerFooter alignWithMargins="0">
    <oddHeader>&amp;L&amp;"MS Sans Serif,Negrito"&amp;12&amp;G
&amp;C&amp;"MS Sans Serif,Negrito"UNIDADE DE ENGENHARIA
GERÊNCIA DE PROJETOS E OBRAS DE INFRAESTRUTURA&amp;R&amp;"MS Sans Serif,Negrito"&amp;8PROCESSO Nº. 0000749/2019
Data: &amp;D
[AG. SANTA ISABEL]</oddHeader>
    <oddFooter xml:space="preserve">&amp;L&amp;8RODJANE JORGE&amp;CConfer.:                                    Autoriz.:&amp;R&amp;8 Pag. &amp;P/&amp;N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2.75" x14ac:dyDescent="0.2"/>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AG. SANTA ISABEL.AC.</vt:lpstr>
      <vt:lpstr>Planilha1</vt:lpstr>
      <vt:lpstr>'AG. SANTA ISABEL.AC.'!Area_de_impressao</vt:lpstr>
      <vt:lpstr>'AG. SANTA ISABEL.AC.'!Titulos_de_impressao</vt:lpstr>
    </vt:vector>
  </TitlesOfParts>
  <Company>Banrisul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Neves Casagrande</dc:creator>
  <cp:lastModifiedBy>Marcia Corona Da Silva</cp:lastModifiedBy>
  <cp:lastPrinted>2019-08-30T19:40:44Z</cp:lastPrinted>
  <dcterms:created xsi:type="dcterms:W3CDTF">2017-06-13T19:43:48Z</dcterms:created>
  <dcterms:modified xsi:type="dcterms:W3CDTF">2019-09-02T18:28:17Z</dcterms:modified>
</cp:coreProperties>
</file>